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8_{BCBDEBC1-D4A5-4D03-91DB-AFCE776E876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fs" sheetId="4" r:id="rId1"/>
    <sheet name="Nested If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" i="5" l="1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6" i="5"/>
  <c r="M53" i="5"/>
  <c r="B45" i="5"/>
  <c r="D51" i="5" s="1"/>
  <c r="A45" i="5"/>
  <c r="B41" i="5"/>
  <c r="D37" i="5"/>
  <c r="M53" i="4"/>
  <c r="D51" i="4"/>
  <c r="B45" i="4"/>
  <c r="A45" i="4"/>
  <c r="B41" i="4"/>
  <c r="D37" i="4"/>
  <c r="E36" i="4"/>
  <c r="E36" i="4" a="1"/>
  <c r="E35" i="4" a="1"/>
  <c r="E35" i="4" s="1"/>
  <c r="E34" i="4" a="1"/>
  <c r="E34" i="4" s="1"/>
  <c r="E33" i="4" a="1"/>
  <c r="E33" i="4" s="1"/>
  <c r="E32" i="4" a="1"/>
  <c r="E32" i="4" s="1"/>
  <c r="E31" i="4" a="1"/>
  <c r="E31" i="4" s="1"/>
  <c r="E30" i="4" a="1"/>
  <c r="E30" i="4" s="1"/>
  <c r="E29" i="4" a="1"/>
  <c r="E29" i="4" s="1"/>
  <c r="E28" i="4" a="1"/>
  <c r="E28" i="4" s="1"/>
  <c r="E27" i="4" a="1"/>
  <c r="E27" i="4" s="1"/>
  <c r="E26" i="4" a="1"/>
  <c r="E26" i="4" s="1"/>
  <c r="E25" i="4" a="1"/>
  <c r="E25" i="4" s="1"/>
  <c r="E24" i="4" a="1"/>
  <c r="E24" i="4" s="1"/>
  <c r="E23" i="4" a="1"/>
  <c r="E23" i="4" s="1"/>
  <c r="E22" i="4" a="1"/>
  <c r="E22" i="4" s="1"/>
  <c r="E21" i="4" a="1"/>
  <c r="E21" i="4" s="1"/>
  <c r="E20" i="4" a="1"/>
  <c r="E20" i="4" s="1"/>
  <c r="E19" i="4" a="1"/>
  <c r="E19" i="4" s="1"/>
  <c r="E18" i="4" a="1"/>
  <c r="E18" i="4" s="1"/>
  <c r="E17" i="4" a="1"/>
  <c r="E17" i="4" s="1"/>
  <c r="E16" i="4" a="1"/>
  <c r="E16" i="4" s="1"/>
  <c r="E15" i="4" a="1"/>
  <c r="E15" i="4" s="1"/>
  <c r="E14" i="4" a="1"/>
  <c r="E14" i="4" s="1"/>
  <c r="E13" i="4" a="1"/>
  <c r="E13" i="4" s="1"/>
  <c r="E12" i="4" a="1"/>
  <c r="E12" i="4" s="1"/>
  <c r="E11" i="4" a="1"/>
  <c r="E11" i="4" s="1"/>
  <c r="E10" i="4" a="1"/>
  <c r="E10" i="4" s="1"/>
  <c r="E9" i="4" a="1"/>
  <c r="E9" i="4" s="1"/>
  <c r="E8" i="4" a="1"/>
  <c r="E8" i="4" s="1"/>
  <c r="E7" i="4" a="1"/>
  <c r="E7" i="4" s="1"/>
  <c r="E6" i="4" a="1"/>
  <c r="E6" i="4" s="1"/>
  <c r="E37" i="5" l="1"/>
  <c r="D45" i="5" s="1"/>
  <c r="F49" i="5" s="1"/>
  <c r="E37" i="4"/>
  <c r="D45" i="4" s="1"/>
  <c r="F49" i="4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<sst xmlns="http://schemas.openxmlformats.org/spreadsheetml/2006/main" count="88" uniqueCount="38">
  <si>
    <t>ARLIANSYAH</t>
  </si>
  <si>
    <t>TANGGAL</t>
  </si>
  <si>
    <t>BULAN</t>
  </si>
  <si>
    <t>ABSEN</t>
  </si>
  <si>
    <t>OMSET KOTOR</t>
  </si>
  <si>
    <t>INSENTIF</t>
  </si>
  <si>
    <t>CB</t>
  </si>
  <si>
    <t>KET</t>
  </si>
  <si>
    <t>AGSTS</t>
  </si>
  <si>
    <t xml:space="preserve"> LIBUR </t>
  </si>
  <si>
    <t>TOTAL OMSET</t>
  </si>
  <si>
    <t>NAMA</t>
  </si>
  <si>
    <t>OUTLET</t>
  </si>
  <si>
    <t xml:space="preserve">BLITANG </t>
  </si>
  <si>
    <t>PRIODE</t>
  </si>
  <si>
    <t>HARI KERJA</t>
  </si>
  <si>
    <t>GAJI</t>
  </si>
  <si>
    <t>CB HARIAN</t>
  </si>
  <si>
    <t>CB MAKAN DAN MES</t>
  </si>
  <si>
    <t>TUNJANGAN LUAR KOTA</t>
  </si>
  <si>
    <t>GAJI BERSIH</t>
  </si>
  <si>
    <t>SEWA KENDARAAN</t>
  </si>
  <si>
    <t>TUNJANGAN KORDINATOR</t>
  </si>
  <si>
    <t>TOTAL</t>
  </si>
  <si>
    <t>RAPEL /TRENING</t>
  </si>
  <si>
    <t>GAJI KOTOR</t>
  </si>
  <si>
    <t>OMSET</t>
  </si>
  <si>
    <t>500.000 - 799.000</t>
  </si>
  <si>
    <t>800.000 - 999.000</t>
  </si>
  <si>
    <t>1.000.000 - 1.199.000</t>
  </si>
  <si>
    <t>1.200.000 - 1.499.000</t>
  </si>
  <si>
    <t>NOTE : JIKA MENGISI KOLOM OMSET KOTOR MAKA KOLOM INSENTIF BISA ISI OTOMATIS DENGAN KETERANGAN DI BAWAH INI</t>
  </si>
  <si>
    <t>1.500.000 - 1.699.000</t>
  </si>
  <si>
    <t>1.700.000 - 1.999.000</t>
  </si>
  <si>
    <t>Omset Outlet 1</t>
  </si>
  <si>
    <t>Ayam Geprek Sriwijaya</t>
  </si>
  <si>
    <t>Penunggu Lapak</t>
  </si>
  <si>
    <t xml:space="preserve">SLIP GAJI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</si>
</sst>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Rp&quot;* #,##0_-;\-&quot;Rp&quot;* #,##0_-;_-&quot;Rp&quot;* &quot;-&quot;_-;_-@_-"/>
    <numFmt numFmtId="164" formatCode="&quot;Rp&quot;#,##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00000"/>
      <name val="Calibri"/>
      <family val="2"/>
    </font>
    <font>
      <b/>
      <sz val="18"/>
      <color rgb="FF000000"/>
      <name val="Calibri"/>
      <family val="2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Aharoni"/>
      <charset val="177"/>
    </font>
    <font>
      <sz val="11"/>
      <color rgb="FF000000"/>
      <name val="Calibri"/>
      <family val="2"/>
    </font>
    <font>
      <b/>
      <sz val="12"/>
      <color theme="1"/>
      <name val="Algerian"/>
      <family val="5"/>
    </font>
    <font>
      <b/>
      <sz val="14"/>
      <name val="Bodoni MT"/>
      <family val="1"/>
    </font>
    <font>
      <b/>
      <sz val="11"/>
      <name val="Calibri"/>
      <family val="2"/>
      <scheme val="minor"/>
    </font>
    <font>
      <b/>
      <sz val="14"/>
      <name val="Bodoni MT Black"/>
      <family val="1"/>
    </font>
    <font>
      <b/>
      <sz val="14"/>
      <name val="Calibri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medium">
        <color indexed="64"/>
      </right>
      <top style="double">
        <color auto="1"/>
      </top>
      <bottom/>
      <diagonal/>
    </border>
    <border>
      <left style="medium">
        <color indexed="64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42" fontId="1" fillId="0" borderId="0" applyFont="0" applyFill="0" applyBorder="0" applyAlignment="0" applyProtection="0"/>
  </cellStyleXfs>
  <cellXfs count="111">
    <xf numFmtId="0" fontId="0" fillId="0" borderId="0" xfId="0"/>
    <xf numFmtId="0" fontId="5" fillId="0" borderId="4" xfId="0" applyFont="1" applyBorder="1" applyAlignment="1"/>
    <xf numFmtId="0" fontId="5" fillId="0" borderId="0" xfId="0" applyFont="1" applyBorder="1" applyAlignment="1"/>
    <xf numFmtId="0" fontId="6" fillId="0" borderId="0" xfId="0" applyFont="1" applyBorder="1" applyAlignment="1"/>
    <xf numFmtId="0" fontId="0" fillId="0" borderId="0" xfId="0" applyBorder="1" applyAlignment="1">
      <alignment vertical="center"/>
    </xf>
    <xf numFmtId="0" fontId="0" fillId="0" borderId="5" xfId="0" applyBorder="1" applyAlignment="1">
      <alignment vertical="center"/>
    </xf>
    <xf numFmtId="0" fontId="3" fillId="2" borderId="17" xfId="0" applyNumberFormat="1" applyFont="1" applyFill="1" applyBorder="1" applyAlignment="1">
      <alignment horizontal="center"/>
    </xf>
    <xf numFmtId="0" fontId="3" fillId="3" borderId="19" xfId="0" applyNumberFormat="1" applyFont="1" applyFill="1" applyBorder="1" applyAlignment="1">
      <alignment horizontal="center" vertical="center"/>
    </xf>
    <xf numFmtId="42" fontId="8" fillId="3" borderId="19" xfId="1" applyFont="1" applyFill="1" applyBorder="1" applyAlignment="1">
      <alignment horizontal="center"/>
    </xf>
    <xf numFmtId="0" fontId="8" fillId="0" borderId="22" xfId="0" applyFont="1" applyBorder="1" applyAlignment="1"/>
    <xf numFmtId="0" fontId="0" fillId="0" borderId="22" xfId="0" applyBorder="1" applyAlignment="1">
      <alignment vertical="center"/>
    </xf>
    <xf numFmtId="0" fontId="0" fillId="0" borderId="22" xfId="0" applyFont="1" applyBorder="1" applyAlignment="1">
      <alignment vertical="center"/>
    </xf>
    <xf numFmtId="0" fontId="3" fillId="2" borderId="24" xfId="0" applyNumberFormat="1" applyFont="1" applyFill="1" applyBorder="1" applyAlignment="1">
      <alignment horizontal="center"/>
    </xf>
    <xf numFmtId="0" fontId="0" fillId="0" borderId="28" xfId="0" applyBorder="1" applyAlignment="1">
      <alignment vertical="center"/>
    </xf>
    <xf numFmtId="0" fontId="0" fillId="0" borderId="0" xfId="0" applyAlignment="1">
      <alignment vertical="center"/>
    </xf>
    <xf numFmtId="0" fontId="2" fillId="5" borderId="32" xfId="0" applyFont="1" applyFill="1" applyBorder="1" applyAlignment="1">
      <alignment vertical="center"/>
    </xf>
    <xf numFmtId="0" fontId="2" fillId="5" borderId="32" xfId="0" applyFont="1" applyFill="1" applyBorder="1" applyAlignment="1">
      <alignment horizontal="center" vertical="center"/>
    </xf>
    <xf numFmtId="0" fontId="2" fillId="5" borderId="19" xfId="0" applyFont="1" applyFill="1" applyBorder="1" applyAlignment="1">
      <alignment horizontal="center" vertical="center"/>
    </xf>
    <xf numFmtId="42" fontId="2" fillId="5" borderId="19" xfId="1" applyFont="1" applyFill="1" applyBorder="1" applyAlignment="1">
      <alignment horizontal="center" vertical="center"/>
    </xf>
    <xf numFmtId="0" fontId="0" fillId="5" borderId="32" xfId="0" applyFill="1" applyBorder="1" applyAlignment="1">
      <alignment vertical="center"/>
    </xf>
    <xf numFmtId="0" fontId="0" fillId="5" borderId="19" xfId="0" applyFill="1" applyBorder="1" applyAlignment="1">
      <alignment vertical="center"/>
    </xf>
    <xf numFmtId="42" fontId="11" fillId="5" borderId="19" xfId="1" applyFont="1" applyFill="1" applyBorder="1" applyAlignment="1">
      <alignment vertical="center"/>
    </xf>
    <xf numFmtId="42" fontId="0" fillId="5" borderId="19" xfId="1" applyFont="1" applyFill="1" applyBorder="1" applyAlignment="1">
      <alignment vertical="center"/>
    </xf>
    <xf numFmtId="42" fontId="0" fillId="0" borderId="0" xfId="1" applyFont="1" applyAlignment="1">
      <alignment vertical="center"/>
    </xf>
    <xf numFmtId="0" fontId="0" fillId="0" borderId="19" xfId="0" applyBorder="1" applyAlignment="1">
      <alignment vertical="center"/>
    </xf>
    <xf numFmtId="42" fontId="0" fillId="0" borderId="19" xfId="1" applyFont="1" applyBorder="1" applyAlignment="1">
      <alignment vertical="center"/>
    </xf>
    <xf numFmtId="3" fontId="0" fillId="0" borderId="19" xfId="0" applyNumberFormat="1" applyBorder="1" applyAlignment="1">
      <alignment vertical="center"/>
    </xf>
    <xf numFmtId="164" fontId="8" fillId="0" borderId="19" xfId="0" applyNumberFormat="1" applyFont="1" applyBorder="1" applyAlignment="1"/>
    <xf numFmtId="164" fontId="5" fillId="0" borderId="0" xfId="0" applyNumberFormat="1" applyFont="1" applyBorder="1" applyAlignment="1"/>
    <xf numFmtId="164" fontId="0" fillId="0" borderId="0" xfId="0" applyNumberFormat="1" applyAlignment="1">
      <alignment vertical="center"/>
    </xf>
    <xf numFmtId="164" fontId="2" fillId="5" borderId="19" xfId="0" applyNumberFormat="1" applyFont="1" applyFill="1" applyBorder="1" applyAlignment="1">
      <alignment horizontal="center" vertical="center"/>
    </xf>
    <xf numFmtId="164" fontId="10" fillId="5" borderId="19" xfId="0" applyNumberFormat="1" applyFont="1" applyFill="1" applyBorder="1" applyAlignment="1">
      <alignment vertical="center"/>
    </xf>
    <xf numFmtId="164" fontId="10" fillId="5" borderId="19" xfId="1" applyNumberFormat="1" applyFont="1" applyFill="1" applyBorder="1" applyAlignment="1">
      <alignment vertical="center"/>
    </xf>
    <xf numFmtId="164" fontId="0" fillId="5" borderId="19" xfId="1" applyNumberFormat="1" applyFont="1" applyFill="1" applyBorder="1" applyAlignment="1">
      <alignment vertical="center"/>
    </xf>
    <xf numFmtId="164" fontId="0" fillId="5" borderId="20" xfId="1" applyNumberFormat="1" applyFont="1" applyFill="1" applyBorder="1" applyAlignment="1">
      <alignment vertical="center"/>
    </xf>
    <xf numFmtId="164" fontId="0" fillId="5" borderId="33" xfId="1" applyNumberFormat="1" applyFont="1" applyFill="1" applyBorder="1" applyAlignment="1">
      <alignment vertical="center"/>
    </xf>
    <xf numFmtId="164" fontId="0" fillId="7" borderId="26" xfId="1" applyNumberFormat="1" applyFont="1" applyFill="1" applyBorder="1" applyAlignment="1">
      <alignment vertical="center"/>
    </xf>
    <xf numFmtId="42" fontId="0" fillId="0" borderId="0" xfId="0" applyNumberFormat="1" applyAlignment="1">
      <alignment vertical="center"/>
    </xf>
    <xf numFmtId="42" fontId="8" fillId="3" borderId="20" xfId="1" applyFont="1" applyFill="1" applyBorder="1" applyAlignment="1">
      <alignment horizontal="center"/>
    </xf>
    <xf numFmtId="42" fontId="8" fillId="3" borderId="21" xfId="1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164" fontId="7" fillId="2" borderId="7" xfId="0" applyNumberFormat="1" applyFont="1" applyFill="1" applyBorder="1" applyAlignment="1">
      <alignment horizontal="center" vertical="center"/>
    </xf>
    <xf numFmtId="164" fontId="7" fillId="2" borderId="13" xfId="0" applyNumberFormat="1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9" fillId="4" borderId="29" xfId="0" applyFont="1" applyFill="1" applyBorder="1" applyAlignment="1">
      <alignment horizontal="center" vertical="center"/>
    </xf>
    <xf numFmtId="0" fontId="9" fillId="4" borderId="30" xfId="0" applyFont="1" applyFill="1" applyBorder="1" applyAlignment="1">
      <alignment horizontal="center" vertical="center"/>
    </xf>
    <xf numFmtId="0" fontId="9" fillId="4" borderId="31" xfId="0" applyFont="1" applyFill="1" applyBorder="1" applyAlignment="1">
      <alignment horizontal="center" vertical="center"/>
    </xf>
    <xf numFmtId="0" fontId="3" fillId="2" borderId="18" xfId="0" applyNumberFormat="1" applyFont="1" applyFill="1" applyBorder="1" applyAlignment="1">
      <alignment horizontal="center" vertical="center"/>
    </xf>
    <xf numFmtId="0" fontId="3" fillId="2" borderId="23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  <xf numFmtId="42" fontId="0" fillId="5" borderId="20" xfId="1" applyFont="1" applyFill="1" applyBorder="1" applyAlignment="1">
      <alignment horizontal="center" vertical="center"/>
    </xf>
    <xf numFmtId="42" fontId="0" fillId="5" borderId="39" xfId="1" applyFont="1" applyFill="1" applyBorder="1" applyAlignment="1">
      <alignment horizontal="center" vertical="center"/>
    </xf>
    <xf numFmtId="42" fontId="8" fillId="3" borderId="26" xfId="1" applyFont="1" applyFill="1" applyBorder="1" applyAlignment="1">
      <alignment horizontal="center"/>
    </xf>
    <xf numFmtId="42" fontId="8" fillId="3" borderId="27" xfId="1" applyFont="1" applyFill="1" applyBorder="1" applyAlignment="1">
      <alignment horizontal="center"/>
    </xf>
    <xf numFmtId="0" fontId="0" fillId="5" borderId="20" xfId="0" applyFill="1" applyBorder="1" applyAlignment="1">
      <alignment vertical="center"/>
    </xf>
    <xf numFmtId="0" fontId="0" fillId="5" borderId="21" xfId="0" applyFill="1" applyBorder="1" applyAlignment="1">
      <alignment vertical="center"/>
    </xf>
    <xf numFmtId="0" fontId="10" fillId="5" borderId="33" xfId="0" applyFont="1" applyFill="1" applyBorder="1" applyAlignment="1">
      <alignment horizontal="center" vertical="center"/>
    </xf>
    <xf numFmtId="0" fontId="10" fillId="5" borderId="34" xfId="0" applyFont="1" applyFill="1" applyBorder="1" applyAlignment="1">
      <alignment horizontal="center" vertical="center"/>
    </xf>
    <xf numFmtId="0" fontId="10" fillId="5" borderId="35" xfId="0" applyFont="1" applyFill="1" applyBorder="1" applyAlignment="1">
      <alignment horizontal="center" vertical="center"/>
    </xf>
    <xf numFmtId="0" fontId="10" fillId="5" borderId="36" xfId="0" applyFont="1" applyFill="1" applyBorder="1" applyAlignment="1">
      <alignment horizontal="center" vertical="center"/>
    </xf>
    <xf numFmtId="0" fontId="10" fillId="5" borderId="30" xfId="0" applyFont="1" applyFill="1" applyBorder="1" applyAlignment="1">
      <alignment horizontal="center" vertical="center"/>
    </xf>
    <xf numFmtId="0" fontId="10" fillId="5" borderId="31" xfId="0" applyFont="1" applyFill="1" applyBorder="1" applyAlignment="1">
      <alignment horizontal="center" vertical="center"/>
    </xf>
    <xf numFmtId="0" fontId="0" fillId="5" borderId="37" xfId="0" applyFill="1" applyBorder="1" applyAlignment="1">
      <alignment horizontal="center" vertical="center"/>
    </xf>
    <xf numFmtId="0" fontId="0" fillId="5" borderId="38" xfId="0" applyFill="1" applyBorder="1" applyAlignment="1">
      <alignment horizontal="center" vertical="center"/>
    </xf>
    <xf numFmtId="0" fontId="0" fillId="5" borderId="39" xfId="0" applyFill="1" applyBorder="1" applyAlignment="1">
      <alignment horizontal="center" vertical="center"/>
    </xf>
    <xf numFmtId="42" fontId="2" fillId="5" borderId="20" xfId="1" applyFont="1" applyFill="1" applyBorder="1" applyAlignment="1">
      <alignment horizontal="center" vertical="center"/>
    </xf>
    <xf numFmtId="42" fontId="2" fillId="5" borderId="39" xfId="1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" fillId="5" borderId="37" xfId="0" applyFont="1" applyFill="1" applyBorder="1" applyAlignment="1">
      <alignment vertical="center"/>
    </xf>
    <xf numFmtId="0" fontId="2" fillId="5" borderId="38" xfId="0" applyFont="1" applyFill="1" applyBorder="1" applyAlignment="1">
      <alignment vertical="center"/>
    </xf>
    <xf numFmtId="0" fontId="2" fillId="5" borderId="21" xfId="0" applyFont="1" applyFill="1" applyBorder="1" applyAlignment="1">
      <alignment vertical="center"/>
    </xf>
    <xf numFmtId="42" fontId="12" fillId="5" borderId="33" xfId="1" applyFont="1" applyFill="1" applyBorder="1" applyAlignment="1">
      <alignment horizontal="center" vertical="center"/>
    </xf>
    <xf numFmtId="42" fontId="12" fillId="5" borderId="34" xfId="1" applyFont="1" applyFill="1" applyBorder="1" applyAlignment="1">
      <alignment horizontal="center" vertical="center"/>
    </xf>
    <xf numFmtId="42" fontId="12" fillId="5" borderId="35" xfId="1" applyFont="1" applyFill="1" applyBorder="1" applyAlignment="1">
      <alignment horizontal="center" vertical="center"/>
    </xf>
    <xf numFmtId="42" fontId="12" fillId="5" borderId="40" xfId="1" applyFont="1" applyFill="1" applyBorder="1" applyAlignment="1">
      <alignment horizontal="center" vertical="center"/>
    </xf>
    <xf numFmtId="42" fontId="12" fillId="5" borderId="41" xfId="1" applyFont="1" applyFill="1" applyBorder="1" applyAlignment="1">
      <alignment horizontal="center" vertical="center"/>
    </xf>
    <xf numFmtId="42" fontId="12" fillId="5" borderId="42" xfId="1" applyFont="1" applyFill="1" applyBorder="1" applyAlignment="1">
      <alignment horizontal="center" vertical="center"/>
    </xf>
    <xf numFmtId="0" fontId="2" fillId="5" borderId="37" xfId="0" applyFont="1" applyFill="1" applyBorder="1" applyAlignment="1">
      <alignment horizontal="left" vertical="center"/>
    </xf>
    <xf numFmtId="0" fontId="2" fillId="5" borderId="38" xfId="0" applyFont="1" applyFill="1" applyBorder="1" applyAlignment="1">
      <alignment horizontal="left" vertical="center"/>
    </xf>
    <xf numFmtId="0" fontId="2" fillId="5" borderId="21" xfId="0" applyFont="1" applyFill="1" applyBorder="1" applyAlignment="1">
      <alignment horizontal="left" vertical="center"/>
    </xf>
    <xf numFmtId="42" fontId="13" fillId="5" borderId="43" xfId="1" applyFont="1" applyFill="1" applyBorder="1" applyAlignment="1">
      <alignment horizontal="center" vertical="center"/>
    </xf>
    <xf numFmtId="42" fontId="13" fillId="5" borderId="44" xfId="1" applyFont="1" applyFill="1" applyBorder="1" applyAlignment="1">
      <alignment horizontal="center" vertical="center"/>
    </xf>
    <xf numFmtId="42" fontId="13" fillId="5" borderId="47" xfId="1" applyFont="1" applyFill="1" applyBorder="1" applyAlignment="1">
      <alignment horizontal="center" vertical="center"/>
    </xf>
    <xf numFmtId="164" fontId="16" fillId="6" borderId="1" xfId="1" applyNumberFormat="1" applyFont="1" applyFill="1" applyBorder="1" applyAlignment="1">
      <alignment horizontal="center" vertical="center"/>
    </xf>
    <xf numFmtId="42" fontId="16" fillId="6" borderId="3" xfId="1" applyFont="1" applyFill="1" applyBorder="1" applyAlignment="1">
      <alignment horizontal="center" vertical="center"/>
    </xf>
    <xf numFmtId="42" fontId="16" fillId="6" borderId="4" xfId="1" applyFont="1" applyFill="1" applyBorder="1" applyAlignment="1">
      <alignment horizontal="center" vertical="center"/>
    </xf>
    <xf numFmtId="42" fontId="16" fillId="6" borderId="5" xfId="1" applyFont="1" applyFill="1" applyBorder="1" applyAlignment="1">
      <alignment horizontal="center" vertical="center"/>
    </xf>
    <xf numFmtId="42" fontId="16" fillId="6" borderId="48" xfId="1" applyFont="1" applyFill="1" applyBorder="1" applyAlignment="1">
      <alignment horizontal="center" vertical="center"/>
    </xf>
    <xf numFmtId="42" fontId="16" fillId="6" borderId="42" xfId="1" applyFont="1" applyFill="1" applyBorder="1" applyAlignment="1">
      <alignment horizontal="center" vertical="center"/>
    </xf>
    <xf numFmtId="0" fontId="14" fillId="7" borderId="45" xfId="0" applyFont="1" applyFill="1" applyBorder="1" applyAlignment="1">
      <alignment horizontal="left" vertical="center"/>
    </xf>
    <xf numFmtId="0" fontId="14" fillId="7" borderId="46" xfId="0" applyFont="1" applyFill="1" applyBorder="1" applyAlignment="1">
      <alignment horizontal="left" vertical="center"/>
    </xf>
    <xf numFmtId="0" fontId="14" fillId="7" borderId="27" xfId="0" applyFont="1" applyFill="1" applyBorder="1" applyAlignment="1">
      <alignment horizontal="left" vertical="center"/>
    </xf>
  </cellXfs>
  <cellStyles count="2">
    <cellStyle name="Currency [0]" xfId="1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690554</xdr:colOff>
      <xdr:row>0</xdr:row>
      <xdr:rowOff>0</xdr:rowOff>
    </xdr:from>
    <xdr:to>
      <xdr:col>8</xdr:col>
      <xdr:colOff>0</xdr:colOff>
      <xdr:row>2</xdr:row>
      <xdr:rowOff>228041</xdr:rowOff>
    </xdr:to>
    <xdr:pic>
      <xdr:nvPicPr>
        <xdr:cNvPr id="3" name="Picture 3" descr=" ">
          <a:extLst>
            <a:ext uri="{FF2B5EF4-FFF2-40B4-BE49-F238E27FC236}">
              <a16:creationId xmlns:a16="http://schemas.microsoft.com/office/drawing/2014/main" id="{4B488077-BC83-4A91-B1A2-A992CD82ADCA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7310429" y="0"/>
          <a:ext cx="4771" cy="742391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690554</xdr:colOff>
      <xdr:row>0</xdr:row>
      <xdr:rowOff>0</xdr:rowOff>
    </xdr:from>
    <xdr:to>
      <xdr:col>8</xdr:col>
      <xdr:colOff>0</xdr:colOff>
      <xdr:row>2</xdr:row>
      <xdr:rowOff>228041</xdr:rowOff>
    </xdr:to>
    <xdr:pic>
      <xdr:nvPicPr>
        <xdr:cNvPr id="2" name="Picture 3" descr=" ">
          <a:extLst>
            <a:ext uri="{FF2B5EF4-FFF2-40B4-BE49-F238E27FC236}">
              <a16:creationId xmlns:a16="http://schemas.microsoft.com/office/drawing/2014/main" id="{8970743B-00EC-4990-B121-79CACA7CC907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7310429" y="0"/>
          <a:ext cx="4771" cy="742391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AC2086-5DEE-4BF1-AB09-AEE81C95F151}">
  <dimension ref="A1:M68"/>
  <sheetViews>
    <sheetView tabSelected="1" topLeftCell="A28" workbookViewId="0">
      <selection activeCell="E10" sqref="E10"/>
    </sheetView>
  </sheetViews>
  <sheetFormatPr defaultRowHeight="15" x14ac:dyDescent="0.25"/>
  <cols>
    <col min="1" max="1" width="18.28515625" style="14" customWidth="1"/>
    <col min="2" max="2" width="11.28515625" style="14" bestFit="1" customWidth="1"/>
    <col min="3" max="3" width="13.7109375" style="14" bestFit="1" customWidth="1"/>
    <col min="4" max="4" width="19.42578125" style="29" customWidth="1"/>
    <col min="5" max="5" width="12.5703125" style="14" customWidth="1"/>
    <col min="6" max="6" width="9.140625" style="14"/>
    <col min="7" max="7" width="14.85546875" style="14" customWidth="1"/>
    <col min="8" max="8" width="10.42578125" style="14" customWidth="1"/>
  </cols>
  <sheetData>
    <row r="1" spans="1:8" ht="18.75" x14ac:dyDescent="0.25">
      <c r="A1" s="40" t="s">
        <v>34</v>
      </c>
      <c r="B1" s="41"/>
      <c r="C1" s="41"/>
      <c r="D1" s="41"/>
      <c r="E1" s="41"/>
      <c r="F1" s="41"/>
      <c r="G1" s="41"/>
      <c r="H1" s="42"/>
    </row>
    <row r="2" spans="1:8" ht="23.25" x14ac:dyDescent="0.35">
      <c r="A2" s="43" t="s">
        <v>35</v>
      </c>
      <c r="B2" s="44"/>
      <c r="C2" s="44"/>
      <c r="D2" s="44"/>
      <c r="E2" s="44"/>
      <c r="F2" s="44"/>
      <c r="G2" s="44"/>
      <c r="H2" s="45"/>
    </row>
    <row r="3" spans="1:8" ht="16.5" thickBot="1" x14ac:dyDescent="0.3">
      <c r="A3" s="1" t="s">
        <v>36</v>
      </c>
      <c r="B3" s="2" t="s">
        <v>0</v>
      </c>
      <c r="C3" s="2"/>
      <c r="D3" s="28"/>
      <c r="E3" s="2"/>
      <c r="F3" s="3"/>
      <c r="G3" s="4"/>
      <c r="H3" s="5"/>
    </row>
    <row r="4" spans="1:8" ht="15.75" thickTop="1" x14ac:dyDescent="0.25">
      <c r="A4" s="46" t="s">
        <v>1</v>
      </c>
      <c r="B4" s="48" t="s">
        <v>2</v>
      </c>
      <c r="C4" s="48" t="s">
        <v>3</v>
      </c>
      <c r="D4" s="50" t="s">
        <v>4</v>
      </c>
      <c r="E4" s="48" t="s">
        <v>5</v>
      </c>
      <c r="F4" s="53" t="s">
        <v>6</v>
      </c>
      <c r="G4" s="54"/>
      <c r="H4" s="57" t="s">
        <v>7</v>
      </c>
    </row>
    <row r="5" spans="1:8" ht="15.75" thickBot="1" x14ac:dyDescent="0.3">
      <c r="A5" s="47"/>
      <c r="B5" s="49"/>
      <c r="C5" s="49" t="s">
        <v>3</v>
      </c>
      <c r="D5" s="51"/>
      <c r="E5" s="52"/>
      <c r="F5" s="55"/>
      <c r="G5" s="56"/>
      <c r="H5" s="58"/>
    </row>
    <row r="6" spans="1:8" ht="19.5" thickTop="1" x14ac:dyDescent="0.3">
      <c r="A6" s="6">
        <v>1</v>
      </c>
      <c r="B6" s="66" t="s">
        <v>8</v>
      </c>
      <c r="C6" s="7">
        <v>1</v>
      </c>
      <c r="D6" s="27">
        <v>1000000</v>
      </c>
      <c r="E6" s="8" cm="1">
        <f t="array" ref="E6">_xlfn.IFS(
 NOT(ISNUMBER(D6)),0,
 AND(D6&gt;=500000,D6&lt;800000),20000,
 AND(D6&gt;=800000,D6&lt;1000000),30000,
 AND(D6&gt;=1000000,D6&lt;1200000),40000,
 AND(D6&gt;=1200000,D6&lt;1500000),45000,
 AND(D6&gt;=1500000,D6&lt;1700000),60000,
 AND(D6&gt;=1700000,D6&lt;2000000),70000,
 AND(D6&gt;=2000000,D6&lt;2500000),80000,
 D6&gt;=2500000,100000,
 D6&lt;500000,0
)</f>
        <v>40000</v>
      </c>
      <c r="F6" s="38"/>
      <c r="G6" s="39"/>
      <c r="H6" s="9"/>
    </row>
    <row r="7" spans="1:8" ht="18.75" x14ac:dyDescent="0.3">
      <c r="A7" s="6">
        <v>2</v>
      </c>
      <c r="B7" s="67"/>
      <c r="C7" s="7">
        <v>1</v>
      </c>
      <c r="D7" s="27">
        <v>1200000</v>
      </c>
      <c r="E7" s="8" cm="1">
        <f t="array" ref="E7">_xlfn.IFS(
 NOT(ISNUMBER(D7)),0,
 AND(D7&gt;=500000,D7&lt;800000),20000,
 AND(D7&gt;=800000,D7&lt;1000000),30000,
 AND(D7&gt;=1000000,D7&lt;1200000),40000,
 AND(D7&gt;=1200000,D7&lt;1500000),45000,
 AND(D7&gt;=1500000,D7&lt;1700000),60000,
 AND(D7&gt;=1700000,D7&lt;2000000),70000,
 AND(D7&gt;=2000000,D7&lt;2500000),80000,
 D7&gt;=2500000,100000,
 D7&lt;500000,0
)</f>
        <v>45000</v>
      </c>
      <c r="F7" s="38"/>
      <c r="G7" s="39"/>
      <c r="H7" s="9"/>
    </row>
    <row r="8" spans="1:8" ht="18.75" x14ac:dyDescent="0.3">
      <c r="A8" s="6">
        <v>3</v>
      </c>
      <c r="B8" s="67"/>
      <c r="C8" s="7">
        <v>1</v>
      </c>
      <c r="D8" s="27">
        <v>1050000</v>
      </c>
      <c r="E8" s="8" cm="1">
        <f t="array" ref="E8">_xlfn.IFS(
 NOT(ISNUMBER(D8)),0,
 AND(D8&gt;=500000,D8&lt;800000),20000,
 AND(D8&gt;=800000,D8&lt;1000000),30000,
 AND(D8&gt;=1000000,D8&lt;1200000),40000,
 AND(D8&gt;=1200000,D8&lt;1500000),45000,
 AND(D8&gt;=1500000,D8&lt;1700000),60000,
 AND(D8&gt;=1700000,D8&lt;2000000),70000,
 AND(D8&gt;=2000000,D8&lt;2500000),80000,
 D8&gt;=2500000,100000,
 D8&lt;500000,0
)</f>
        <v>40000</v>
      </c>
      <c r="F8" s="38"/>
      <c r="G8" s="39"/>
      <c r="H8" s="9"/>
    </row>
    <row r="9" spans="1:8" ht="18.75" x14ac:dyDescent="0.3">
      <c r="A9" s="6">
        <v>4</v>
      </c>
      <c r="B9" s="67"/>
      <c r="C9" s="7">
        <v>1</v>
      </c>
      <c r="D9" s="27">
        <v>1150000</v>
      </c>
      <c r="E9" s="8" cm="1">
        <f t="array" ref="E9">_xlfn.IFS(
 NOT(ISNUMBER(D9)),0,
 AND(D9&gt;=500000,D9&lt;800000),20000,
 AND(D9&gt;=800000,D9&lt;1000000),30000,
 AND(D9&gt;=1000000,D9&lt;1200000),40000,
 AND(D9&gt;=1200000,D9&lt;1500000),45000,
 AND(D9&gt;=1500000,D9&lt;1700000),60000,
 AND(D9&gt;=1700000,D9&lt;2000000),70000,
 AND(D9&gt;=2000000,D9&lt;2500000),80000,
 D9&gt;=2500000,100000,
 D9&lt;500000,0
)</f>
        <v>40000</v>
      </c>
      <c r="F9" s="38"/>
      <c r="G9" s="39"/>
      <c r="H9" s="9"/>
    </row>
    <row r="10" spans="1:8" ht="18.75" x14ac:dyDescent="0.3">
      <c r="A10" s="6">
        <v>5</v>
      </c>
      <c r="B10" s="67"/>
      <c r="C10" s="7">
        <v>1</v>
      </c>
      <c r="D10" s="27">
        <v>1000000</v>
      </c>
      <c r="E10" s="8" cm="1">
        <f t="array" ref="E10">_xlfn.IFS(
 NOT(ISNUMBER(D10)),0,
 AND(D10&gt;=500000,D10&lt;800000),20000,
 AND(D10&gt;=800000,D10&lt;1000000),30000,
 AND(D10&gt;=1000000,D10&lt;1200000),40000,
 AND(D10&gt;=1200000,D10&lt;1500000),45000,
 AND(D10&gt;=1500000,D10&lt;1700000),60000,
 AND(D10&gt;=1700000,D10&lt;2000000),70000,
 AND(D10&gt;=2000000,D10&lt;2500000),80000,
 D10&gt;=2500000,100000,
 D10&lt;500000,0
)</f>
        <v>40000</v>
      </c>
      <c r="F10" s="38"/>
      <c r="G10" s="39"/>
      <c r="H10" s="9"/>
    </row>
    <row r="11" spans="1:8" ht="18.75" x14ac:dyDescent="0.3">
      <c r="A11" s="6">
        <v>6</v>
      </c>
      <c r="B11" s="67"/>
      <c r="C11" s="7">
        <v>1</v>
      </c>
      <c r="D11" s="27">
        <v>1300000</v>
      </c>
      <c r="E11" s="8" cm="1">
        <f t="array" ref="E11">_xlfn.IFS(
 NOT(ISNUMBER(D11)),0,
 AND(D11&gt;=500000,D11&lt;800000),20000,
 AND(D11&gt;=800000,D11&lt;1000000),30000,
 AND(D11&gt;=1000000,D11&lt;1200000),40000,
 AND(D11&gt;=1200000,D11&lt;1500000),45000,
 AND(D11&gt;=1500000,D11&lt;1700000),60000,
 AND(D11&gt;=1700000,D11&lt;2000000),70000,
 AND(D11&gt;=2000000,D11&lt;2500000),80000,
 D11&gt;=2500000,100000,
 D11&lt;500000,0
)</f>
        <v>45000</v>
      </c>
      <c r="F11" s="38"/>
      <c r="G11" s="39"/>
      <c r="H11" s="9"/>
    </row>
    <row r="12" spans="1:8" ht="18.75" x14ac:dyDescent="0.3">
      <c r="A12" s="6">
        <v>7</v>
      </c>
      <c r="B12" s="67"/>
      <c r="C12" s="7">
        <v>1</v>
      </c>
      <c r="D12" s="27">
        <v>1350000</v>
      </c>
      <c r="E12" s="8" cm="1">
        <f t="array" ref="E12">_xlfn.IFS(
 NOT(ISNUMBER(D12)),0,
 AND(D12&gt;=500000,D12&lt;800000),20000,
 AND(D12&gt;=800000,D12&lt;1000000),30000,
 AND(D12&gt;=1000000,D12&lt;1200000),40000,
 AND(D12&gt;=1200000,D12&lt;1500000),45000,
 AND(D12&gt;=1500000,D12&lt;1700000),60000,
 AND(D12&gt;=1700000,D12&lt;2000000),70000,
 AND(D12&gt;=2000000,D12&lt;2500000),80000,
 D12&gt;=2500000,100000,
 D12&lt;500000,0
)</f>
        <v>45000</v>
      </c>
      <c r="F12" s="38"/>
      <c r="G12" s="39"/>
      <c r="H12" s="9"/>
    </row>
    <row r="13" spans="1:8" ht="18.75" x14ac:dyDescent="0.3">
      <c r="A13" s="6">
        <v>8</v>
      </c>
      <c r="B13" s="67"/>
      <c r="C13" s="7">
        <v>1</v>
      </c>
      <c r="D13" s="27">
        <v>1450000</v>
      </c>
      <c r="E13" s="8" cm="1">
        <f t="array" ref="E13">_xlfn.IFS(
 NOT(ISNUMBER(D13)),0,
 AND(D13&gt;=500000,D13&lt;800000),20000,
 AND(D13&gt;=800000,D13&lt;1000000),30000,
 AND(D13&gt;=1000000,D13&lt;1200000),40000,
 AND(D13&gt;=1200000,D13&lt;1500000),45000,
 AND(D13&gt;=1500000,D13&lt;1700000),60000,
 AND(D13&gt;=1700000,D13&lt;2000000),70000,
 AND(D13&gt;=2000000,D13&lt;2500000),80000,
 D13&gt;=2500000,100000,
 D13&lt;500000,0
)</f>
        <v>45000</v>
      </c>
      <c r="F13" s="38"/>
      <c r="G13" s="39"/>
      <c r="H13" s="9"/>
    </row>
    <row r="14" spans="1:8" ht="18.75" x14ac:dyDescent="0.3">
      <c r="A14" s="6">
        <v>9</v>
      </c>
      <c r="B14" s="67"/>
      <c r="C14" s="7">
        <v>1</v>
      </c>
      <c r="D14" s="27">
        <v>1100000</v>
      </c>
      <c r="E14" s="8" cm="1">
        <f t="array" ref="E14">_xlfn.IFS(
 NOT(ISNUMBER(D14)),0,
 AND(D14&gt;=500000,D14&lt;800000),20000,
 AND(D14&gt;=800000,D14&lt;1000000),30000,
 AND(D14&gt;=1000000,D14&lt;1200000),40000,
 AND(D14&gt;=1200000,D14&lt;1500000),45000,
 AND(D14&gt;=1500000,D14&lt;1700000),60000,
 AND(D14&gt;=1700000,D14&lt;2000000),70000,
 AND(D14&gt;=2000000,D14&lt;2500000),80000,
 D14&gt;=2500000,100000,
 D14&lt;500000,0
)</f>
        <v>40000</v>
      </c>
      <c r="F14" s="38"/>
      <c r="G14" s="39"/>
      <c r="H14" s="9"/>
    </row>
    <row r="15" spans="1:8" ht="18.75" x14ac:dyDescent="0.3">
      <c r="A15" s="6">
        <v>10</v>
      </c>
      <c r="B15" s="67"/>
      <c r="C15" s="7">
        <v>0</v>
      </c>
      <c r="D15" s="27" t="s">
        <v>9</v>
      </c>
      <c r="E15" s="8" cm="1">
        <f t="array" ref="E15">_xlfn.IFS(
 NOT(ISNUMBER(D15)),0,
 AND(D15&gt;=500000,D15&lt;800000),20000,
 AND(D15&gt;=800000,D15&lt;1000000),30000,
 AND(D15&gt;=1000000,D15&lt;1200000),40000,
 AND(D15&gt;=1200000,D15&lt;1500000),45000,
 AND(D15&gt;=1500000,D15&lt;1700000),60000,
 AND(D15&gt;=1700000,D15&lt;2000000),70000,
 AND(D15&gt;=2000000,D15&lt;2500000),80000,
 D15&gt;=2500000,100000,
 D15&lt;500000,0
)</f>
        <v>0</v>
      </c>
      <c r="F15" s="38"/>
      <c r="G15" s="39"/>
      <c r="H15" s="9"/>
    </row>
    <row r="16" spans="1:8" ht="18.75" x14ac:dyDescent="0.3">
      <c r="A16" s="6">
        <v>11</v>
      </c>
      <c r="B16" s="67"/>
      <c r="C16" s="7">
        <v>0</v>
      </c>
      <c r="D16" s="27" t="s">
        <v>9</v>
      </c>
      <c r="E16" s="8" cm="1">
        <f t="array" ref="E16">_xlfn.IFS(
 NOT(ISNUMBER(D16)),0,
 AND(D16&gt;=500000,D16&lt;800000),20000,
 AND(D16&gt;=800000,D16&lt;1000000),30000,
 AND(D16&gt;=1000000,D16&lt;1200000),40000,
 AND(D16&gt;=1200000,D16&lt;1500000),45000,
 AND(D16&gt;=1500000,D16&lt;1700000),60000,
 AND(D16&gt;=1700000,D16&lt;2000000),70000,
 AND(D16&gt;=2000000,D16&lt;2500000),80000,
 D16&gt;=2500000,100000,
 D16&lt;500000,0
)</f>
        <v>0</v>
      </c>
      <c r="F16" s="38"/>
      <c r="G16" s="39"/>
      <c r="H16" s="9"/>
    </row>
    <row r="17" spans="1:8" ht="18.75" x14ac:dyDescent="0.3">
      <c r="A17" s="6">
        <v>12</v>
      </c>
      <c r="B17" s="67"/>
      <c r="C17" s="7">
        <v>1</v>
      </c>
      <c r="D17" s="27">
        <v>1353000</v>
      </c>
      <c r="E17" s="8" cm="1">
        <f t="array" ref="E17">_xlfn.IFS(
 NOT(ISNUMBER(D17)),0,
 AND(D17&gt;=500000,D17&lt;800000),20000,
 AND(D17&gt;=800000,D17&lt;1000000),30000,
 AND(D17&gt;=1000000,D17&lt;1200000),40000,
 AND(D17&gt;=1200000,D17&lt;1500000),45000,
 AND(D17&gt;=1500000,D17&lt;1700000),60000,
 AND(D17&gt;=1700000,D17&lt;2000000),70000,
 AND(D17&gt;=2000000,D17&lt;2500000),80000,
 D17&gt;=2500000,100000,
 D17&lt;500000,0
)</f>
        <v>45000</v>
      </c>
      <c r="F17" s="38"/>
      <c r="G17" s="39"/>
      <c r="H17" s="9"/>
    </row>
    <row r="18" spans="1:8" ht="18.75" x14ac:dyDescent="0.3">
      <c r="A18" s="6">
        <v>13</v>
      </c>
      <c r="B18" s="67"/>
      <c r="C18" s="7">
        <v>1</v>
      </c>
      <c r="D18" s="27">
        <v>1202000</v>
      </c>
      <c r="E18" s="8" cm="1">
        <f t="array" ref="E18">_xlfn.IFS(
 NOT(ISNUMBER(D18)),0,
 AND(D18&gt;=500000,D18&lt;800000),20000,
 AND(D18&gt;=800000,D18&lt;1000000),30000,
 AND(D18&gt;=1000000,D18&lt;1200000),40000,
 AND(D18&gt;=1200000,D18&lt;1500000),45000,
 AND(D18&gt;=1500000,D18&lt;1700000),60000,
 AND(D18&gt;=1700000,D18&lt;2000000),70000,
 AND(D18&gt;=2000000,D18&lt;2500000),80000,
 D18&gt;=2500000,100000,
 D18&lt;500000,0
)</f>
        <v>45000</v>
      </c>
      <c r="F18" s="38"/>
      <c r="G18" s="39"/>
      <c r="H18" s="9"/>
    </row>
    <row r="19" spans="1:8" ht="18.75" x14ac:dyDescent="0.3">
      <c r="A19" s="6">
        <v>14</v>
      </c>
      <c r="B19" s="67"/>
      <c r="C19" s="7">
        <v>1</v>
      </c>
      <c r="D19" s="27">
        <v>1233000</v>
      </c>
      <c r="E19" s="8" cm="1">
        <f t="array" ref="E19">_xlfn.IFS(
 NOT(ISNUMBER(D19)),0,
 AND(D19&gt;=500000,D19&lt;800000),20000,
 AND(D19&gt;=800000,D19&lt;1000000),30000,
 AND(D19&gt;=1000000,D19&lt;1200000),40000,
 AND(D19&gt;=1200000,D19&lt;1500000),45000,
 AND(D19&gt;=1500000,D19&lt;1700000),60000,
 AND(D19&gt;=1700000,D19&lt;2000000),70000,
 AND(D19&gt;=2000000,D19&lt;2500000),80000,
 D19&gt;=2500000,100000,
 D19&lt;500000,0
)</f>
        <v>45000</v>
      </c>
      <c r="F19" s="38"/>
      <c r="G19" s="39"/>
      <c r="H19" s="9"/>
    </row>
    <row r="20" spans="1:8" ht="18.75" x14ac:dyDescent="0.3">
      <c r="A20" s="6">
        <v>15</v>
      </c>
      <c r="B20" s="67"/>
      <c r="C20" s="7">
        <v>1</v>
      </c>
      <c r="D20" s="27">
        <v>1450000</v>
      </c>
      <c r="E20" s="8" cm="1">
        <f t="array" ref="E20">_xlfn.IFS(
 NOT(ISNUMBER(D20)),0,
 AND(D20&gt;=500000,D20&lt;800000),20000,
 AND(D20&gt;=800000,D20&lt;1000000),30000,
 AND(D20&gt;=1000000,D20&lt;1200000),40000,
 AND(D20&gt;=1200000,D20&lt;1500000),45000,
 AND(D20&gt;=1500000,D20&lt;1700000),60000,
 AND(D20&gt;=1700000,D20&lt;2000000),70000,
 AND(D20&gt;=2000000,D20&lt;2500000),80000,
 D20&gt;=2500000,100000,
 D20&lt;500000,0
)</f>
        <v>45000</v>
      </c>
      <c r="F20" s="38"/>
      <c r="G20" s="39"/>
      <c r="H20" s="9"/>
    </row>
    <row r="21" spans="1:8" ht="18.75" x14ac:dyDescent="0.3">
      <c r="A21" s="6">
        <v>16</v>
      </c>
      <c r="B21" s="67"/>
      <c r="C21" s="7">
        <v>1</v>
      </c>
      <c r="D21" s="27">
        <v>1006000</v>
      </c>
      <c r="E21" s="8" cm="1">
        <f t="array" ref="E21">_xlfn.IFS(
 NOT(ISNUMBER(D21)),0,
 AND(D21&gt;=500000,D21&lt;800000),20000,
 AND(D21&gt;=800000,D21&lt;1000000),30000,
 AND(D21&gt;=1000000,D21&lt;1200000),40000,
 AND(D21&gt;=1200000,D21&lt;1500000),45000,
 AND(D21&gt;=1500000,D21&lt;1700000),60000,
 AND(D21&gt;=1700000,D21&lt;2000000),70000,
 AND(D21&gt;=2000000,D21&lt;2500000),80000,
 D21&gt;=2500000,100000,
 D21&lt;500000,0
)</f>
        <v>40000</v>
      </c>
      <c r="F21" s="38"/>
      <c r="G21" s="39"/>
      <c r="H21" s="9"/>
    </row>
    <row r="22" spans="1:8" ht="18.75" x14ac:dyDescent="0.3">
      <c r="A22" s="6">
        <v>17</v>
      </c>
      <c r="B22" s="67"/>
      <c r="C22" s="7">
        <v>1</v>
      </c>
      <c r="D22" s="27">
        <v>1150000</v>
      </c>
      <c r="E22" s="8" cm="1">
        <f t="array" ref="E22">_xlfn.IFS(
 NOT(ISNUMBER(D22)),0,
 AND(D22&gt;=500000,D22&lt;800000),20000,
 AND(D22&gt;=800000,D22&lt;1000000),30000,
 AND(D22&gt;=1000000,D22&lt;1200000),40000,
 AND(D22&gt;=1200000,D22&lt;1500000),45000,
 AND(D22&gt;=1500000,D22&lt;1700000),60000,
 AND(D22&gt;=1700000,D22&lt;2000000),70000,
 AND(D22&gt;=2000000,D22&lt;2500000),80000,
 D22&gt;=2500000,100000,
 D22&lt;500000,0
)</f>
        <v>40000</v>
      </c>
      <c r="F22" s="38"/>
      <c r="G22" s="39"/>
      <c r="H22" s="9"/>
    </row>
    <row r="23" spans="1:8" ht="18.75" x14ac:dyDescent="0.3">
      <c r="A23" s="6">
        <v>18</v>
      </c>
      <c r="B23" s="67"/>
      <c r="C23" s="7">
        <v>1</v>
      </c>
      <c r="D23" s="27">
        <v>1300000</v>
      </c>
      <c r="E23" s="8" cm="1">
        <f t="array" ref="E23">_xlfn.IFS(
 NOT(ISNUMBER(D23)),0,
 AND(D23&gt;=500000,D23&lt;800000),20000,
 AND(D23&gt;=800000,D23&lt;1000000),30000,
 AND(D23&gt;=1000000,D23&lt;1200000),40000,
 AND(D23&gt;=1200000,D23&lt;1500000),45000,
 AND(D23&gt;=1500000,D23&lt;1700000),60000,
 AND(D23&gt;=1700000,D23&lt;2000000),70000,
 AND(D23&gt;=2000000,D23&lt;2500000),80000,
 D23&gt;=2500000,100000,
 D23&lt;500000,0
)</f>
        <v>45000</v>
      </c>
      <c r="F23" s="38"/>
      <c r="G23" s="39"/>
      <c r="H23" s="9"/>
    </row>
    <row r="24" spans="1:8" ht="18.75" x14ac:dyDescent="0.3">
      <c r="A24" s="6">
        <v>19</v>
      </c>
      <c r="B24" s="67"/>
      <c r="C24" s="7">
        <v>1</v>
      </c>
      <c r="D24" s="27">
        <v>1400000</v>
      </c>
      <c r="E24" s="8" cm="1">
        <f t="array" ref="E24">_xlfn.IFS(
 NOT(ISNUMBER(D24)),0,
 AND(D24&gt;=500000,D24&lt;800000),20000,
 AND(D24&gt;=800000,D24&lt;1000000),30000,
 AND(D24&gt;=1000000,D24&lt;1200000),40000,
 AND(D24&gt;=1200000,D24&lt;1500000),45000,
 AND(D24&gt;=1500000,D24&lt;1700000),60000,
 AND(D24&gt;=1700000,D24&lt;2000000),70000,
 AND(D24&gt;=2000000,D24&lt;2500000),80000,
 D24&gt;=2500000,100000,
 D24&lt;500000,0
)</f>
        <v>45000</v>
      </c>
      <c r="F24" s="38"/>
      <c r="G24" s="39"/>
      <c r="H24" s="9"/>
    </row>
    <row r="25" spans="1:8" ht="18.75" x14ac:dyDescent="0.3">
      <c r="A25" s="6">
        <v>20</v>
      </c>
      <c r="B25" s="67"/>
      <c r="C25" s="7">
        <v>1</v>
      </c>
      <c r="D25" s="27">
        <v>1300000</v>
      </c>
      <c r="E25" s="8" cm="1">
        <f t="array" ref="E25">_xlfn.IFS(
 NOT(ISNUMBER(D25)),0,
 AND(D25&gt;=500000,D25&lt;800000),20000,
 AND(D25&gt;=800000,D25&lt;1000000),30000,
 AND(D25&gt;=1000000,D25&lt;1200000),40000,
 AND(D25&gt;=1200000,D25&lt;1500000),45000,
 AND(D25&gt;=1500000,D25&lt;1700000),60000,
 AND(D25&gt;=1700000,D25&lt;2000000),70000,
 AND(D25&gt;=2000000,D25&lt;2500000),80000,
 D25&gt;=2500000,100000,
 D25&lt;500000,0
)</f>
        <v>45000</v>
      </c>
      <c r="F25" s="38"/>
      <c r="G25" s="39"/>
      <c r="H25" s="9"/>
    </row>
    <row r="26" spans="1:8" ht="18.75" x14ac:dyDescent="0.3">
      <c r="A26" s="6">
        <v>21</v>
      </c>
      <c r="B26" s="67"/>
      <c r="C26" s="7">
        <v>1</v>
      </c>
      <c r="D26" s="27">
        <v>1150000</v>
      </c>
      <c r="E26" s="8" cm="1">
        <f t="array" ref="E26">_xlfn.IFS(
 NOT(ISNUMBER(D26)),0,
 AND(D26&gt;=500000,D26&lt;800000),20000,
 AND(D26&gt;=800000,D26&lt;1000000),30000,
 AND(D26&gt;=1000000,D26&lt;1200000),40000,
 AND(D26&gt;=1200000,D26&lt;1500000),45000,
 AND(D26&gt;=1500000,D26&lt;1700000),60000,
 AND(D26&gt;=1700000,D26&lt;2000000),70000,
 AND(D26&gt;=2000000,D26&lt;2500000),80000,
 D26&gt;=2500000,100000,
 D26&lt;500000,0
)</f>
        <v>40000</v>
      </c>
      <c r="F26" s="38"/>
      <c r="G26" s="39"/>
      <c r="H26" s="10"/>
    </row>
    <row r="27" spans="1:8" ht="18.75" x14ac:dyDescent="0.3">
      <c r="A27" s="6">
        <v>22</v>
      </c>
      <c r="B27" s="67"/>
      <c r="C27" s="7">
        <v>1</v>
      </c>
      <c r="D27" s="27">
        <v>1230000</v>
      </c>
      <c r="E27" s="8" cm="1">
        <f t="array" ref="E27">_xlfn.IFS(
 NOT(ISNUMBER(D27)),0,
 AND(D27&gt;=500000,D27&lt;800000),20000,
 AND(D27&gt;=800000,D27&lt;1000000),30000,
 AND(D27&gt;=1000000,D27&lt;1200000),40000,
 AND(D27&gt;=1200000,D27&lt;1500000),45000,
 AND(D27&gt;=1500000,D27&lt;1700000),60000,
 AND(D27&gt;=1700000,D27&lt;2000000),70000,
 AND(D27&gt;=2000000,D27&lt;2500000),80000,
 D27&gt;=2500000,100000,
 D27&lt;500000,0
)</f>
        <v>45000</v>
      </c>
      <c r="F27" s="38"/>
      <c r="G27" s="39"/>
      <c r="H27" s="10"/>
    </row>
    <row r="28" spans="1:8" ht="18.75" x14ac:dyDescent="0.3">
      <c r="A28" s="6">
        <v>23</v>
      </c>
      <c r="B28" s="67"/>
      <c r="C28" s="7">
        <v>1</v>
      </c>
      <c r="D28" s="27">
        <v>900000</v>
      </c>
      <c r="E28" s="8" cm="1">
        <f t="array" ref="E28">_xlfn.IFS(
 NOT(ISNUMBER(D28)),0,
 AND(D28&gt;=500000,D28&lt;800000),20000,
 AND(D28&gt;=800000,D28&lt;1000000),30000,
 AND(D28&gt;=1000000,D28&lt;1200000),40000,
 AND(D28&gt;=1200000,D28&lt;1500000),45000,
 AND(D28&gt;=1500000,D28&lt;1700000),60000,
 AND(D28&gt;=1700000,D28&lt;2000000),70000,
 AND(D28&gt;=2000000,D28&lt;2500000),80000,
 D28&gt;=2500000,100000,
 D28&lt;500000,0
)</f>
        <v>30000</v>
      </c>
      <c r="F28" s="38"/>
      <c r="G28" s="39"/>
      <c r="H28" s="10"/>
    </row>
    <row r="29" spans="1:8" ht="18.75" x14ac:dyDescent="0.3">
      <c r="A29" s="6">
        <v>24</v>
      </c>
      <c r="B29" s="67"/>
      <c r="C29" s="7">
        <v>1</v>
      </c>
      <c r="D29" s="27">
        <v>950000</v>
      </c>
      <c r="E29" s="8" cm="1">
        <f t="array" ref="E29">_xlfn.IFS(
 NOT(ISNUMBER(D29)),0,
 AND(D29&gt;=500000,D29&lt;800000),20000,
 AND(D29&gt;=800000,D29&lt;1000000),30000,
 AND(D29&gt;=1000000,D29&lt;1200000),40000,
 AND(D29&gt;=1200000,D29&lt;1500000),45000,
 AND(D29&gt;=1500000,D29&lt;1700000),60000,
 AND(D29&gt;=1700000,D29&lt;2000000),70000,
 AND(D29&gt;=2000000,D29&lt;2500000),80000,
 D29&gt;=2500000,100000,
 D29&lt;500000,0
)</f>
        <v>30000</v>
      </c>
      <c r="F29" s="38"/>
      <c r="G29" s="39"/>
      <c r="H29" s="10"/>
    </row>
    <row r="30" spans="1:8" ht="18.75" x14ac:dyDescent="0.3">
      <c r="A30" s="6">
        <v>25</v>
      </c>
      <c r="B30" s="67"/>
      <c r="C30" s="7">
        <v>1</v>
      </c>
      <c r="D30" s="27">
        <v>900000</v>
      </c>
      <c r="E30" s="8" cm="1">
        <f t="array" ref="E30">_xlfn.IFS(
 NOT(ISNUMBER(D30)),0,
 AND(D30&gt;=500000,D30&lt;800000),20000,
 AND(D30&gt;=800000,D30&lt;1000000),30000,
 AND(D30&gt;=1000000,D30&lt;1200000),40000,
 AND(D30&gt;=1200000,D30&lt;1500000),45000,
 AND(D30&gt;=1500000,D30&lt;1700000),60000,
 AND(D30&gt;=1700000,D30&lt;2000000),70000,
 AND(D30&gt;=2000000,D30&lt;2500000),80000,
 D30&gt;=2500000,100000,
 D30&lt;500000,0
)</f>
        <v>30000</v>
      </c>
      <c r="F30" s="38"/>
      <c r="G30" s="39"/>
      <c r="H30" s="10"/>
    </row>
    <row r="31" spans="1:8" ht="18.75" x14ac:dyDescent="0.3">
      <c r="A31" s="6">
        <v>26</v>
      </c>
      <c r="B31" s="67"/>
      <c r="C31" s="7">
        <v>1</v>
      </c>
      <c r="D31" s="27">
        <v>800000</v>
      </c>
      <c r="E31" s="8" cm="1">
        <f t="array" ref="E31">_xlfn.IFS(
 NOT(ISNUMBER(D31)),0,
 AND(D31&gt;=500000,D31&lt;800000),20000,
 AND(D31&gt;=800000,D31&lt;1000000),30000,
 AND(D31&gt;=1000000,D31&lt;1200000),40000,
 AND(D31&gt;=1200000,D31&lt;1500000),45000,
 AND(D31&gt;=1500000,D31&lt;1700000),60000,
 AND(D31&gt;=1700000,D31&lt;2000000),70000,
 AND(D31&gt;=2000000,D31&lt;2500000),80000,
 D31&gt;=2500000,100000,
 D31&lt;500000,0
)</f>
        <v>30000</v>
      </c>
      <c r="F31" s="38"/>
      <c r="G31" s="39"/>
      <c r="H31" s="11"/>
    </row>
    <row r="32" spans="1:8" ht="18.75" x14ac:dyDescent="0.3">
      <c r="A32" s="6">
        <v>27</v>
      </c>
      <c r="B32" s="67"/>
      <c r="C32" s="7">
        <v>1</v>
      </c>
      <c r="D32" s="27">
        <v>1111000</v>
      </c>
      <c r="E32" s="8" cm="1">
        <f t="array" ref="E32">_xlfn.IFS(
 NOT(ISNUMBER(D32)),0,
 AND(D32&gt;=500000,D32&lt;800000),20000,
 AND(D32&gt;=800000,D32&lt;1000000),30000,
 AND(D32&gt;=1000000,D32&lt;1200000),40000,
 AND(D32&gt;=1200000,D32&lt;1500000),45000,
 AND(D32&gt;=1500000,D32&lt;1700000),60000,
 AND(D32&gt;=1700000,D32&lt;2000000),70000,
 AND(D32&gt;=2000000,D32&lt;2500000),80000,
 D32&gt;=2500000,100000,
 D32&lt;500000,0
)</f>
        <v>40000</v>
      </c>
      <c r="F32" s="38"/>
      <c r="G32" s="39"/>
      <c r="H32" s="10"/>
    </row>
    <row r="33" spans="1:8" ht="18.75" x14ac:dyDescent="0.3">
      <c r="A33" s="6">
        <v>28</v>
      </c>
      <c r="B33" s="67"/>
      <c r="C33" s="7">
        <v>0</v>
      </c>
      <c r="D33" s="27" t="s">
        <v>9</v>
      </c>
      <c r="E33" s="8" cm="1">
        <f t="array" ref="E33">_xlfn.IFS(
 NOT(ISNUMBER(D33)),0,
 AND(D33&gt;=500000,D33&lt;800000),20000,
 AND(D33&gt;=800000,D33&lt;1000000),30000,
 AND(D33&gt;=1000000,D33&lt;1200000),40000,
 AND(D33&gt;=1200000,D33&lt;1500000),45000,
 AND(D33&gt;=1500000,D33&lt;1700000),60000,
 AND(D33&gt;=1700000,D33&lt;2000000),70000,
 AND(D33&gt;=2000000,D33&lt;2500000),80000,
 D33&gt;=2500000,100000,
 D33&lt;500000,0
)</f>
        <v>0</v>
      </c>
      <c r="F33" s="38"/>
      <c r="G33" s="39"/>
      <c r="H33" s="10"/>
    </row>
    <row r="34" spans="1:8" ht="18.75" x14ac:dyDescent="0.3">
      <c r="A34" s="6">
        <v>29</v>
      </c>
      <c r="B34" s="67"/>
      <c r="C34" s="7">
        <v>0</v>
      </c>
      <c r="D34" s="27" t="s">
        <v>9</v>
      </c>
      <c r="E34" s="8" cm="1">
        <f t="array" ref="E34">_xlfn.IFS(
 NOT(ISNUMBER(D34)),0,
 AND(D34&gt;=500000,D34&lt;800000),20000,
 AND(D34&gt;=800000,D34&lt;1000000),30000,
 AND(D34&gt;=1000000,D34&lt;1200000),40000,
 AND(D34&gt;=1200000,D34&lt;1500000),45000,
 AND(D34&gt;=1500000,D34&lt;1700000),60000,
 AND(D34&gt;=1700000,D34&lt;2000000),70000,
 AND(D34&gt;=2000000,D34&lt;2500000),80000,
 D34&gt;=2500000,100000,
 D34&lt;500000,0
)</f>
        <v>0</v>
      </c>
      <c r="F34" s="38"/>
      <c r="G34" s="39"/>
      <c r="H34" s="10"/>
    </row>
    <row r="35" spans="1:8" ht="18.75" x14ac:dyDescent="0.3">
      <c r="A35" s="6">
        <v>30</v>
      </c>
      <c r="B35" s="67"/>
      <c r="C35" s="7">
        <v>1</v>
      </c>
      <c r="D35" s="27">
        <v>900000</v>
      </c>
      <c r="E35" s="8" cm="1">
        <f t="array" ref="E35">_xlfn.IFS(
 NOT(ISNUMBER(D35)),0,
 AND(D35&gt;=500000,D35&lt;800000),20000,
 AND(D35&gt;=800000,D35&lt;1000000),30000,
 AND(D35&gt;=1000000,D35&lt;1200000),40000,
 AND(D35&gt;=1200000,D35&lt;1500000),45000,
 AND(D35&gt;=1500000,D35&lt;1700000),60000,
 AND(D35&gt;=1700000,D35&lt;2000000),70000,
 AND(D35&gt;=2000000,D35&lt;2500000),80000,
 D35&gt;=2500000,100000,
 D35&lt;500000,0
)</f>
        <v>30000</v>
      </c>
      <c r="F35" s="38"/>
      <c r="G35" s="39"/>
      <c r="H35" s="10"/>
    </row>
    <row r="36" spans="1:8" ht="19.5" thickBot="1" x14ac:dyDescent="0.35">
      <c r="A36" s="12">
        <v>31</v>
      </c>
      <c r="B36" s="68"/>
      <c r="C36" s="7">
        <v>1</v>
      </c>
      <c r="D36" s="27">
        <v>1100000</v>
      </c>
      <c r="E36" s="8" cm="1">
        <f t="array" ref="E36">_xlfn.IFS(
 NOT(ISNUMBER(D36)),0,
 AND(D36&gt;=500000,D36&lt;800000),20000,
 AND(D36&gt;=800000,D36&lt;1000000),30000,
 AND(D36&gt;=1000000,D36&lt;1200000),40000,
 AND(D36&gt;=1200000,D36&lt;1500000),45000,
 AND(D36&gt;=1500000,D36&lt;1700000),60000,
 AND(D36&gt;=1700000,D36&lt;2000000),70000,
 AND(D36&gt;=2000000,D36&lt;2500000),80000,
 D36&gt;=2500000,100000,
 D36&lt;500000,0
)</f>
        <v>40000</v>
      </c>
      <c r="F36" s="71"/>
      <c r="G36" s="72"/>
      <c r="H36" s="13"/>
    </row>
    <row r="37" spans="1:8" x14ac:dyDescent="0.25">
      <c r="B37" s="59" t="s">
        <v>10</v>
      </c>
      <c r="C37" s="59"/>
      <c r="D37" s="27">
        <f>SUM(D6:D36)</f>
        <v>31035000</v>
      </c>
      <c r="E37" s="37">
        <f>SUM(E6:E36)</f>
        <v>1090000</v>
      </c>
    </row>
    <row r="38" spans="1:8" ht="15.75" thickBot="1" x14ac:dyDescent="0.3"/>
    <row r="39" spans="1:8" x14ac:dyDescent="0.25">
      <c r="A39" s="60" t="s">
        <v>37</v>
      </c>
      <c r="B39" s="61"/>
      <c r="C39" s="61"/>
      <c r="D39" s="61"/>
      <c r="E39" s="61"/>
      <c r="F39" s="61"/>
      <c r="G39" s="62"/>
    </row>
    <row r="40" spans="1:8" x14ac:dyDescent="0.25">
      <c r="A40" s="63"/>
      <c r="B40" s="64"/>
      <c r="C40" s="64"/>
      <c r="D40" s="64"/>
      <c r="E40" s="64"/>
      <c r="F40" s="64"/>
      <c r="G40" s="65"/>
    </row>
    <row r="41" spans="1:8" x14ac:dyDescent="0.25">
      <c r="A41" s="15" t="s">
        <v>11</v>
      </c>
      <c r="B41" s="73" t="str">
        <f>B3</f>
        <v>ARLIANSYAH</v>
      </c>
      <c r="C41" s="74"/>
      <c r="D41" s="75"/>
      <c r="E41" s="76"/>
      <c r="F41" s="76"/>
      <c r="G41" s="77"/>
    </row>
    <row r="42" spans="1:8" x14ac:dyDescent="0.25">
      <c r="A42" s="15" t="s">
        <v>12</v>
      </c>
      <c r="B42" s="73" t="s">
        <v>13</v>
      </c>
      <c r="C42" s="74"/>
      <c r="D42" s="78"/>
      <c r="E42" s="79"/>
      <c r="F42" s="79"/>
      <c r="G42" s="80"/>
    </row>
    <row r="43" spans="1:8" x14ac:dyDescent="0.25">
      <c r="A43" s="81"/>
      <c r="B43" s="82"/>
      <c r="C43" s="82"/>
      <c r="D43" s="82"/>
      <c r="E43" s="82"/>
      <c r="F43" s="82"/>
      <c r="G43" s="83"/>
    </row>
    <row r="44" spans="1:8" x14ac:dyDescent="0.25">
      <c r="A44" s="16" t="s">
        <v>14</v>
      </c>
      <c r="B44" s="17" t="s">
        <v>15</v>
      </c>
      <c r="C44" s="17" t="s">
        <v>16</v>
      </c>
      <c r="D44" s="30" t="s">
        <v>5</v>
      </c>
      <c r="E44" s="18" t="s">
        <v>17</v>
      </c>
      <c r="F44" s="84" t="s">
        <v>18</v>
      </c>
      <c r="G44" s="85"/>
    </row>
    <row r="45" spans="1:8" ht="18.75" x14ac:dyDescent="0.25">
      <c r="A45" s="19" t="str">
        <f>B6</f>
        <v>AGSTS</v>
      </c>
      <c r="B45" s="20">
        <f>SUM(C6:C36)</f>
        <v>27</v>
      </c>
      <c r="C45" s="21">
        <v>65000</v>
      </c>
      <c r="D45" s="31">
        <f>E37</f>
        <v>1090000</v>
      </c>
      <c r="E45" s="22"/>
      <c r="F45" s="69"/>
      <c r="G45" s="70"/>
    </row>
    <row r="46" spans="1:8" x14ac:dyDescent="0.25">
      <c r="A46" s="81"/>
      <c r="B46" s="82"/>
      <c r="C46" s="82"/>
      <c r="D46" s="82"/>
      <c r="E46" s="82"/>
      <c r="F46" s="82"/>
      <c r="G46" s="83"/>
    </row>
    <row r="47" spans="1:8" ht="18.75" x14ac:dyDescent="0.25">
      <c r="A47" s="87" t="s">
        <v>19</v>
      </c>
      <c r="B47" s="88"/>
      <c r="C47" s="89"/>
      <c r="D47" s="32">
        <v>250000</v>
      </c>
      <c r="E47" s="90" t="s">
        <v>20</v>
      </c>
      <c r="F47" s="91"/>
      <c r="G47" s="92"/>
    </row>
    <row r="48" spans="1:8" ht="15.75" thickBot="1" x14ac:dyDescent="0.3">
      <c r="A48" s="87" t="s">
        <v>21</v>
      </c>
      <c r="B48" s="88"/>
      <c r="C48" s="89"/>
      <c r="D48" s="33">
        <v>150000</v>
      </c>
      <c r="E48" s="93"/>
      <c r="F48" s="94"/>
      <c r="G48" s="95"/>
    </row>
    <row r="49" spans="1:13" x14ac:dyDescent="0.25">
      <c r="A49" s="96" t="s">
        <v>22</v>
      </c>
      <c r="B49" s="97"/>
      <c r="C49" s="98"/>
      <c r="D49" s="34"/>
      <c r="E49" s="99" t="s">
        <v>23</v>
      </c>
      <c r="F49" s="102">
        <f>D51+D45-E45-F45</f>
        <v>3245000</v>
      </c>
      <c r="G49" s="103"/>
    </row>
    <row r="50" spans="1:13" x14ac:dyDescent="0.25">
      <c r="A50" s="96" t="s">
        <v>24</v>
      </c>
      <c r="B50" s="97"/>
      <c r="C50" s="98"/>
      <c r="D50" s="35"/>
      <c r="E50" s="100"/>
      <c r="F50" s="104"/>
      <c r="G50" s="105"/>
    </row>
    <row r="51" spans="1:13" ht="19.5" thickBot="1" x14ac:dyDescent="0.3">
      <c r="A51" s="108" t="s">
        <v>25</v>
      </c>
      <c r="B51" s="109"/>
      <c r="C51" s="110"/>
      <c r="D51" s="36">
        <f>B45*C45+D47+D48+D49+D50</f>
        <v>2155000</v>
      </c>
      <c r="E51" s="101"/>
      <c r="F51" s="106"/>
      <c r="G51" s="107"/>
    </row>
    <row r="53" spans="1:13" x14ac:dyDescent="0.25">
      <c r="M53">
        <f>2025-2000</f>
        <v>25</v>
      </c>
    </row>
    <row r="54" spans="1:13" ht="23.25" customHeight="1" x14ac:dyDescent="0.25">
      <c r="A54" s="86" t="s">
        <v>31</v>
      </c>
      <c r="B54" s="86"/>
      <c r="C54" s="86"/>
      <c r="D54" s="86"/>
      <c r="E54" s="86"/>
      <c r="F54" s="86"/>
      <c r="G54" s="86"/>
      <c r="H54" s="86"/>
      <c r="I54" s="86"/>
      <c r="J54" s="86"/>
      <c r="K54" s="86"/>
    </row>
    <row r="55" spans="1:13" x14ac:dyDescent="0.25">
      <c r="A55" s="24" t="s">
        <v>26</v>
      </c>
      <c r="B55" s="24" t="s">
        <v>5</v>
      </c>
    </row>
    <row r="56" spans="1:13" x14ac:dyDescent="0.25">
      <c r="A56" s="25" t="s">
        <v>27</v>
      </c>
      <c r="B56" s="25">
        <v>20000</v>
      </c>
    </row>
    <row r="57" spans="1:13" x14ac:dyDescent="0.25">
      <c r="A57" s="24" t="s">
        <v>28</v>
      </c>
      <c r="B57" s="25">
        <v>30000</v>
      </c>
    </row>
    <row r="58" spans="1:13" x14ac:dyDescent="0.25">
      <c r="A58" s="24" t="s">
        <v>29</v>
      </c>
      <c r="B58" s="25">
        <v>40000</v>
      </c>
    </row>
    <row r="59" spans="1:13" x14ac:dyDescent="0.25">
      <c r="A59" s="24" t="s">
        <v>30</v>
      </c>
      <c r="B59" s="25">
        <v>45000</v>
      </c>
    </row>
    <row r="60" spans="1:13" x14ac:dyDescent="0.25">
      <c r="A60" s="24" t="s">
        <v>32</v>
      </c>
      <c r="B60" s="25">
        <v>60000</v>
      </c>
    </row>
    <row r="61" spans="1:13" x14ac:dyDescent="0.25">
      <c r="A61" s="24" t="s">
        <v>33</v>
      </c>
      <c r="B61" s="25">
        <v>70000</v>
      </c>
    </row>
    <row r="62" spans="1:13" x14ac:dyDescent="0.25">
      <c r="A62" s="26">
        <v>2000000</v>
      </c>
      <c r="B62" s="25">
        <v>100000</v>
      </c>
    </row>
    <row r="63" spans="1:13" x14ac:dyDescent="0.25">
      <c r="A63" s="24"/>
      <c r="B63" s="25"/>
    </row>
    <row r="64" spans="1:13" x14ac:dyDescent="0.25">
      <c r="B64" s="23"/>
    </row>
    <row r="65" spans="2:2" x14ac:dyDescent="0.25">
      <c r="B65" s="23"/>
    </row>
    <row r="66" spans="2:2" x14ac:dyDescent="0.25">
      <c r="B66" s="23"/>
    </row>
    <row r="67" spans="2:2" x14ac:dyDescent="0.25">
      <c r="B67" s="23"/>
    </row>
    <row r="68" spans="2:2" x14ac:dyDescent="0.25">
      <c r="B68" s="23"/>
    </row>
  </sheetData>
  <mergeCells count="59">
    <mergeCell ref="F13:G13"/>
    <mergeCell ref="F14:G14"/>
    <mergeCell ref="A1:H1"/>
    <mergeCell ref="A2:H2"/>
    <mergeCell ref="A4:A5"/>
    <mergeCell ref="B4:B5"/>
    <mergeCell ref="C4:C5"/>
    <mergeCell ref="D4:D5"/>
    <mergeCell ref="E4:E5"/>
    <mergeCell ref="F4:G5"/>
    <mergeCell ref="H4:H5"/>
    <mergeCell ref="F26:G26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B37:C37"/>
    <mergeCell ref="A39:G40"/>
    <mergeCell ref="F27:G27"/>
    <mergeCell ref="F28:G28"/>
    <mergeCell ref="F29:G29"/>
    <mergeCell ref="F30:G30"/>
    <mergeCell ref="F31:G31"/>
    <mergeCell ref="F32:G32"/>
    <mergeCell ref="B6:B36"/>
    <mergeCell ref="F6:G6"/>
    <mergeCell ref="F7:G7"/>
    <mergeCell ref="F8:G8"/>
    <mergeCell ref="F9:G9"/>
    <mergeCell ref="F10:G10"/>
    <mergeCell ref="F11:G11"/>
    <mergeCell ref="F12:G12"/>
    <mergeCell ref="F45:G45"/>
    <mergeCell ref="F33:G33"/>
    <mergeCell ref="F34:G34"/>
    <mergeCell ref="F35:G35"/>
    <mergeCell ref="F36:G36"/>
    <mergeCell ref="B41:C41"/>
    <mergeCell ref="D41:G42"/>
    <mergeCell ref="B42:C42"/>
    <mergeCell ref="A43:G43"/>
    <mergeCell ref="F44:G44"/>
    <mergeCell ref="A54:K54"/>
    <mergeCell ref="A46:G46"/>
    <mergeCell ref="A47:C47"/>
    <mergeCell ref="E47:G48"/>
    <mergeCell ref="A48:C48"/>
    <mergeCell ref="A49:C49"/>
    <mergeCell ref="E49:E51"/>
    <mergeCell ref="F49:G51"/>
    <mergeCell ref="A50:C50"/>
    <mergeCell ref="A51:C51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16888F-47D4-4EE5-ADA8-E9DC3485D895}">
  <dimension ref="A1:M68"/>
  <sheetViews>
    <sheetView topLeftCell="A10" workbookViewId="0">
      <selection activeCell="E6" sqref="E6"/>
    </sheetView>
  </sheetViews>
  <sheetFormatPr defaultRowHeight="15" x14ac:dyDescent="0.25"/>
  <cols>
    <col min="1" max="1" width="18.28515625" style="14" customWidth="1"/>
    <col min="2" max="2" width="11.28515625" style="14" bestFit="1" customWidth="1"/>
    <col min="3" max="3" width="13.7109375" style="14" bestFit="1" customWidth="1"/>
    <col min="4" max="4" width="19.42578125" style="29" customWidth="1"/>
    <col min="5" max="5" width="12.5703125" style="14" customWidth="1"/>
    <col min="6" max="6" width="9.140625" style="14"/>
    <col min="7" max="7" width="14.85546875" style="14" customWidth="1"/>
    <col min="8" max="8" width="10.42578125" style="14" customWidth="1"/>
  </cols>
  <sheetData>
    <row r="1" spans="1:8" ht="18.75" x14ac:dyDescent="0.25">
      <c r="A1" s="40" t="s">
        <v>34</v>
      </c>
      <c r="B1" s="41"/>
      <c r="C1" s="41"/>
      <c r="D1" s="41"/>
      <c r="E1" s="41"/>
      <c r="F1" s="41"/>
      <c r="G1" s="41"/>
      <c r="H1" s="42"/>
    </row>
    <row r="2" spans="1:8" ht="23.25" x14ac:dyDescent="0.35">
      <c r="A2" s="43" t="s">
        <v>35</v>
      </c>
      <c r="B2" s="44"/>
      <c r="C2" s="44"/>
      <c r="D2" s="44"/>
      <c r="E2" s="44"/>
      <c r="F2" s="44"/>
      <c r="G2" s="44"/>
      <c r="H2" s="45"/>
    </row>
    <row r="3" spans="1:8" ht="16.5" thickBot="1" x14ac:dyDescent="0.3">
      <c r="A3" s="1" t="s">
        <v>36</v>
      </c>
      <c r="B3" s="2" t="s">
        <v>0</v>
      </c>
      <c r="C3" s="2"/>
      <c r="D3" s="28"/>
      <c r="E3" s="2"/>
      <c r="F3" s="3"/>
      <c r="G3" s="4"/>
      <c r="H3" s="5"/>
    </row>
    <row r="4" spans="1:8" ht="15.75" thickTop="1" x14ac:dyDescent="0.25">
      <c r="A4" s="46" t="s">
        <v>1</v>
      </c>
      <c r="B4" s="48" t="s">
        <v>2</v>
      </c>
      <c r="C4" s="48" t="s">
        <v>3</v>
      </c>
      <c r="D4" s="50" t="s">
        <v>4</v>
      </c>
      <c r="E4" s="48" t="s">
        <v>5</v>
      </c>
      <c r="F4" s="53" t="s">
        <v>6</v>
      </c>
      <c r="G4" s="54"/>
      <c r="H4" s="57" t="s">
        <v>7</v>
      </c>
    </row>
    <row r="5" spans="1:8" ht="15.75" thickBot="1" x14ac:dyDescent="0.3">
      <c r="A5" s="47"/>
      <c r="B5" s="49"/>
      <c r="C5" s="49" t="s">
        <v>3</v>
      </c>
      <c r="D5" s="51"/>
      <c r="E5" s="52"/>
      <c r="F5" s="55"/>
      <c r="G5" s="56"/>
      <c r="H5" s="58"/>
    </row>
    <row r="6" spans="1:8" ht="19.5" thickTop="1" x14ac:dyDescent="0.3">
      <c r="A6" s="6">
        <v>1</v>
      </c>
      <c r="B6" s="66" t="s">
        <v>8</v>
      </c>
      <c r="C6" s="7">
        <v>1</v>
      </c>
      <c r="D6" s="27">
        <v>500000</v>
      </c>
      <c r="E6" s="8">
        <f>IF(NOT(ISNUMBER(D6)),0,
 IF(AND(D6&gt;=500000,D6&lt;800000),20000,
 IF(AND(D6&gt;=800000,D6&lt;1000000),30000,
 IF(AND(D6&gt;=1000000,D6&lt;1200000),40000,
 IF(AND(D6&gt;=1200000,D6&lt;1500000),45000,
 IF(AND(D6&gt;=1500000,D6&lt;1700000),60000,
 IF(AND(D6&gt;=1700000,D6&lt;2000000),70000,
 IF(AND(D6&gt;=2000000,D6&lt;2500000),80000,
 IF(D6&gt;=2500000,100000,0)))))))))</f>
        <v>20000</v>
      </c>
      <c r="F6" s="38"/>
      <c r="G6" s="39"/>
      <c r="H6" s="9"/>
    </row>
    <row r="7" spans="1:8" ht="18.75" x14ac:dyDescent="0.3">
      <c r="A7" s="6">
        <v>2</v>
      </c>
      <c r="B7" s="67"/>
      <c r="C7" s="7">
        <v>1</v>
      </c>
      <c r="D7" s="27">
        <v>1000000</v>
      </c>
      <c r="E7" s="8">
        <f t="shared" ref="E7:E36" si="0">IF(NOT(ISNUMBER(D7)),0,
 IF(AND(D7&gt;=500000,D7&lt;800000),20000,
 IF(AND(D7&gt;=800000,D7&lt;1000000),30000,
 IF(AND(D7&gt;=1000000,D7&lt;1200000),40000,
 IF(AND(D7&gt;=1200000,D7&lt;1500000),45000,
 IF(AND(D7&gt;=1500000,D7&lt;1700000),60000,
 IF(AND(D7&gt;=1700000,D7&lt;2000000),70000,
 IF(AND(D7&gt;=2000000,D7&lt;2500000),80000,
 IF(D7&gt;=2500000,100000,0)))))))))</f>
        <v>40000</v>
      </c>
      <c r="F7" s="38"/>
      <c r="G7" s="39"/>
      <c r="H7" s="9"/>
    </row>
    <row r="8" spans="1:8" ht="18.75" x14ac:dyDescent="0.3">
      <c r="A8" s="6">
        <v>3</v>
      </c>
      <c r="B8" s="67"/>
      <c r="C8" s="7">
        <v>1</v>
      </c>
      <c r="D8" s="27"/>
      <c r="E8" s="8">
        <f t="shared" si="0"/>
        <v>0</v>
      </c>
      <c r="F8" s="38"/>
      <c r="G8" s="39"/>
      <c r="H8" s="9"/>
    </row>
    <row r="9" spans="1:8" ht="18.75" x14ac:dyDescent="0.3">
      <c r="A9" s="6">
        <v>4</v>
      </c>
      <c r="B9" s="67"/>
      <c r="C9" s="7">
        <v>1</v>
      </c>
      <c r="D9" s="27"/>
      <c r="E9" s="8">
        <f t="shared" si="0"/>
        <v>0</v>
      </c>
      <c r="F9" s="38"/>
      <c r="G9" s="39"/>
      <c r="H9" s="9"/>
    </row>
    <row r="10" spans="1:8" ht="18.75" x14ac:dyDescent="0.3">
      <c r="A10" s="6">
        <v>5</v>
      </c>
      <c r="B10" s="67"/>
      <c r="C10" s="7">
        <v>1</v>
      </c>
      <c r="D10" s="27"/>
      <c r="E10" s="8">
        <f t="shared" si="0"/>
        <v>0</v>
      </c>
      <c r="F10" s="38"/>
      <c r="G10" s="39"/>
      <c r="H10" s="9"/>
    </row>
    <row r="11" spans="1:8" ht="18.75" x14ac:dyDescent="0.3">
      <c r="A11" s="6">
        <v>6</v>
      </c>
      <c r="B11" s="67"/>
      <c r="C11" s="7">
        <v>1</v>
      </c>
      <c r="D11" s="27"/>
      <c r="E11" s="8">
        <f t="shared" si="0"/>
        <v>0</v>
      </c>
      <c r="F11" s="38"/>
      <c r="G11" s="39"/>
      <c r="H11" s="9"/>
    </row>
    <row r="12" spans="1:8" ht="18.75" x14ac:dyDescent="0.3">
      <c r="A12" s="6">
        <v>7</v>
      </c>
      <c r="B12" s="67"/>
      <c r="C12" s="7">
        <v>1</v>
      </c>
      <c r="D12" s="27"/>
      <c r="E12" s="8">
        <f t="shared" si="0"/>
        <v>0</v>
      </c>
      <c r="F12" s="38"/>
      <c r="G12" s="39"/>
      <c r="H12" s="9"/>
    </row>
    <row r="13" spans="1:8" ht="18.75" x14ac:dyDescent="0.3">
      <c r="A13" s="6">
        <v>8</v>
      </c>
      <c r="B13" s="67"/>
      <c r="C13" s="7">
        <v>1</v>
      </c>
      <c r="D13" s="27"/>
      <c r="E13" s="8">
        <f t="shared" si="0"/>
        <v>0</v>
      </c>
      <c r="F13" s="38"/>
      <c r="G13" s="39"/>
      <c r="H13" s="9"/>
    </row>
    <row r="14" spans="1:8" ht="18.75" x14ac:dyDescent="0.3">
      <c r="A14" s="6">
        <v>9</v>
      </c>
      <c r="B14" s="67"/>
      <c r="C14" s="7">
        <v>1</v>
      </c>
      <c r="D14" s="27"/>
      <c r="E14" s="8">
        <f t="shared" si="0"/>
        <v>0</v>
      </c>
      <c r="F14" s="38"/>
      <c r="G14" s="39"/>
      <c r="H14" s="9"/>
    </row>
    <row r="15" spans="1:8" ht="18.75" x14ac:dyDescent="0.3">
      <c r="A15" s="6">
        <v>10</v>
      </c>
      <c r="B15" s="67"/>
      <c r="C15" s="7">
        <v>0</v>
      </c>
      <c r="D15" s="27" t="s">
        <v>9</v>
      </c>
      <c r="E15" s="8">
        <f t="shared" si="0"/>
        <v>0</v>
      </c>
      <c r="F15" s="38"/>
      <c r="G15" s="39"/>
      <c r="H15" s="9"/>
    </row>
    <row r="16" spans="1:8" ht="18.75" x14ac:dyDescent="0.3">
      <c r="A16" s="6">
        <v>11</v>
      </c>
      <c r="B16" s="67"/>
      <c r="C16" s="7">
        <v>0</v>
      </c>
      <c r="D16" s="27" t="s">
        <v>9</v>
      </c>
      <c r="E16" s="8">
        <f t="shared" si="0"/>
        <v>0</v>
      </c>
      <c r="F16" s="38"/>
      <c r="G16" s="39"/>
      <c r="H16" s="9"/>
    </row>
    <row r="17" spans="1:8" ht="18.75" x14ac:dyDescent="0.3">
      <c r="A17" s="6">
        <v>12</v>
      </c>
      <c r="B17" s="67"/>
      <c r="C17" s="7">
        <v>1</v>
      </c>
      <c r="D17" s="27">
        <v>1353000</v>
      </c>
      <c r="E17" s="8">
        <f t="shared" si="0"/>
        <v>45000</v>
      </c>
      <c r="F17" s="38"/>
      <c r="G17" s="39"/>
      <c r="H17" s="9"/>
    </row>
    <row r="18" spans="1:8" ht="18.75" x14ac:dyDescent="0.3">
      <c r="A18" s="6">
        <v>13</v>
      </c>
      <c r="B18" s="67"/>
      <c r="C18" s="7">
        <v>1</v>
      </c>
      <c r="D18" s="27">
        <v>1202000</v>
      </c>
      <c r="E18" s="8">
        <f t="shared" si="0"/>
        <v>45000</v>
      </c>
      <c r="F18" s="38"/>
      <c r="G18" s="39"/>
      <c r="H18" s="9"/>
    </row>
    <row r="19" spans="1:8" ht="18.75" x14ac:dyDescent="0.3">
      <c r="A19" s="6">
        <v>14</v>
      </c>
      <c r="B19" s="67"/>
      <c r="C19" s="7">
        <v>1</v>
      </c>
      <c r="D19" s="27">
        <v>1233000</v>
      </c>
      <c r="E19" s="8">
        <f t="shared" si="0"/>
        <v>45000</v>
      </c>
      <c r="F19" s="38"/>
      <c r="G19" s="39"/>
      <c r="H19" s="9"/>
    </row>
    <row r="20" spans="1:8" ht="18.75" x14ac:dyDescent="0.3">
      <c r="A20" s="6">
        <v>15</v>
      </c>
      <c r="B20" s="67"/>
      <c r="C20" s="7">
        <v>1</v>
      </c>
      <c r="D20" s="27">
        <v>1450000</v>
      </c>
      <c r="E20" s="8">
        <f t="shared" si="0"/>
        <v>45000</v>
      </c>
      <c r="F20" s="38"/>
      <c r="G20" s="39"/>
      <c r="H20" s="9"/>
    </row>
    <row r="21" spans="1:8" ht="18.75" x14ac:dyDescent="0.3">
      <c r="A21" s="6">
        <v>16</v>
      </c>
      <c r="B21" s="67"/>
      <c r="C21" s="7">
        <v>1</v>
      </c>
      <c r="D21" s="27">
        <v>1006000</v>
      </c>
      <c r="E21" s="8">
        <f t="shared" si="0"/>
        <v>40000</v>
      </c>
      <c r="F21" s="38"/>
      <c r="G21" s="39"/>
      <c r="H21" s="9"/>
    </row>
    <row r="22" spans="1:8" ht="18.75" x14ac:dyDescent="0.3">
      <c r="A22" s="6">
        <v>17</v>
      </c>
      <c r="B22" s="67"/>
      <c r="C22" s="7">
        <v>1</v>
      </c>
      <c r="D22" s="27">
        <v>1150000</v>
      </c>
      <c r="E22" s="8">
        <f t="shared" si="0"/>
        <v>40000</v>
      </c>
      <c r="F22" s="38"/>
      <c r="G22" s="39"/>
      <c r="H22" s="9"/>
    </row>
    <row r="23" spans="1:8" ht="18.75" x14ac:dyDescent="0.3">
      <c r="A23" s="6">
        <v>18</v>
      </c>
      <c r="B23" s="67"/>
      <c r="C23" s="7">
        <v>1</v>
      </c>
      <c r="D23" s="27">
        <v>1300000</v>
      </c>
      <c r="E23" s="8">
        <f t="shared" si="0"/>
        <v>45000</v>
      </c>
      <c r="F23" s="38"/>
      <c r="G23" s="39"/>
      <c r="H23" s="9"/>
    </row>
    <row r="24" spans="1:8" ht="18.75" x14ac:dyDescent="0.3">
      <c r="A24" s="6">
        <v>19</v>
      </c>
      <c r="B24" s="67"/>
      <c r="C24" s="7">
        <v>1</v>
      </c>
      <c r="D24" s="27">
        <v>1400000</v>
      </c>
      <c r="E24" s="8">
        <f t="shared" si="0"/>
        <v>45000</v>
      </c>
      <c r="F24" s="38"/>
      <c r="G24" s="39"/>
      <c r="H24" s="9"/>
    </row>
    <row r="25" spans="1:8" ht="18.75" x14ac:dyDescent="0.3">
      <c r="A25" s="6">
        <v>20</v>
      </c>
      <c r="B25" s="67"/>
      <c r="C25" s="7">
        <v>1</v>
      </c>
      <c r="D25" s="27">
        <v>1300000</v>
      </c>
      <c r="E25" s="8">
        <f t="shared" si="0"/>
        <v>45000</v>
      </c>
      <c r="F25" s="38"/>
      <c r="G25" s="39"/>
      <c r="H25" s="9"/>
    </row>
    <row r="26" spans="1:8" ht="18.75" x14ac:dyDescent="0.3">
      <c r="A26" s="6">
        <v>21</v>
      </c>
      <c r="B26" s="67"/>
      <c r="C26" s="7">
        <v>1</v>
      </c>
      <c r="D26" s="27">
        <v>1150000</v>
      </c>
      <c r="E26" s="8">
        <f t="shared" si="0"/>
        <v>40000</v>
      </c>
      <c r="F26" s="38"/>
      <c r="G26" s="39"/>
      <c r="H26" s="10"/>
    </row>
    <row r="27" spans="1:8" ht="18.75" x14ac:dyDescent="0.3">
      <c r="A27" s="6">
        <v>22</v>
      </c>
      <c r="B27" s="67"/>
      <c r="C27" s="7">
        <v>1</v>
      </c>
      <c r="D27" s="27">
        <v>1230000</v>
      </c>
      <c r="E27" s="8">
        <f t="shared" si="0"/>
        <v>45000</v>
      </c>
      <c r="F27" s="38"/>
      <c r="G27" s="39"/>
      <c r="H27" s="10"/>
    </row>
    <row r="28" spans="1:8" ht="18.75" x14ac:dyDescent="0.3">
      <c r="A28" s="6">
        <v>23</v>
      </c>
      <c r="B28" s="67"/>
      <c r="C28" s="7">
        <v>1</v>
      </c>
      <c r="D28" s="27">
        <v>900000</v>
      </c>
      <c r="E28" s="8">
        <f t="shared" si="0"/>
        <v>30000</v>
      </c>
      <c r="F28" s="38"/>
      <c r="G28" s="39"/>
      <c r="H28" s="10"/>
    </row>
    <row r="29" spans="1:8" ht="18.75" x14ac:dyDescent="0.3">
      <c r="A29" s="6">
        <v>24</v>
      </c>
      <c r="B29" s="67"/>
      <c r="C29" s="7">
        <v>1</v>
      </c>
      <c r="D29" s="27">
        <v>950000</v>
      </c>
      <c r="E29" s="8">
        <f t="shared" si="0"/>
        <v>30000</v>
      </c>
      <c r="F29" s="38"/>
      <c r="G29" s="39"/>
      <c r="H29" s="10"/>
    </row>
    <row r="30" spans="1:8" ht="18.75" x14ac:dyDescent="0.3">
      <c r="A30" s="6">
        <v>25</v>
      </c>
      <c r="B30" s="67"/>
      <c r="C30" s="7">
        <v>1</v>
      </c>
      <c r="D30" s="27">
        <v>900000</v>
      </c>
      <c r="E30" s="8">
        <f t="shared" si="0"/>
        <v>30000</v>
      </c>
      <c r="F30" s="38"/>
      <c r="G30" s="39"/>
      <c r="H30" s="10"/>
    </row>
    <row r="31" spans="1:8" ht="18.75" x14ac:dyDescent="0.3">
      <c r="A31" s="6">
        <v>26</v>
      </c>
      <c r="B31" s="67"/>
      <c r="C31" s="7">
        <v>1</v>
      </c>
      <c r="D31" s="27">
        <v>800000</v>
      </c>
      <c r="E31" s="8">
        <f t="shared" si="0"/>
        <v>30000</v>
      </c>
      <c r="F31" s="38"/>
      <c r="G31" s="39"/>
      <c r="H31" s="11"/>
    </row>
    <row r="32" spans="1:8" ht="18.75" x14ac:dyDescent="0.3">
      <c r="A32" s="6">
        <v>27</v>
      </c>
      <c r="B32" s="67"/>
      <c r="C32" s="7">
        <v>1</v>
      </c>
      <c r="D32" s="27">
        <v>1111000</v>
      </c>
      <c r="E32" s="8">
        <f t="shared" si="0"/>
        <v>40000</v>
      </c>
      <c r="F32" s="38"/>
      <c r="G32" s="39"/>
      <c r="H32" s="10"/>
    </row>
    <row r="33" spans="1:8" ht="18.75" x14ac:dyDescent="0.3">
      <c r="A33" s="6">
        <v>28</v>
      </c>
      <c r="B33" s="67"/>
      <c r="C33" s="7">
        <v>0</v>
      </c>
      <c r="D33" s="27" t="s">
        <v>9</v>
      </c>
      <c r="E33" s="8">
        <f t="shared" si="0"/>
        <v>0</v>
      </c>
      <c r="F33" s="38"/>
      <c r="G33" s="39"/>
      <c r="H33" s="10"/>
    </row>
    <row r="34" spans="1:8" ht="18.75" x14ac:dyDescent="0.3">
      <c r="A34" s="6">
        <v>29</v>
      </c>
      <c r="B34" s="67"/>
      <c r="C34" s="7">
        <v>0</v>
      </c>
      <c r="D34" s="27" t="s">
        <v>9</v>
      </c>
      <c r="E34" s="8">
        <f t="shared" si="0"/>
        <v>0</v>
      </c>
      <c r="F34" s="38"/>
      <c r="G34" s="39"/>
      <c r="H34" s="10"/>
    </row>
    <row r="35" spans="1:8" ht="18.75" x14ac:dyDescent="0.3">
      <c r="A35" s="6">
        <v>30</v>
      </c>
      <c r="B35" s="67"/>
      <c r="C35" s="7">
        <v>1</v>
      </c>
      <c r="D35" s="27">
        <v>900000</v>
      </c>
      <c r="E35" s="8">
        <f t="shared" si="0"/>
        <v>30000</v>
      </c>
      <c r="F35" s="38"/>
      <c r="G35" s="39"/>
      <c r="H35" s="10"/>
    </row>
    <row r="36" spans="1:8" ht="19.5" thickBot="1" x14ac:dyDescent="0.35">
      <c r="A36" s="12">
        <v>31</v>
      </c>
      <c r="B36" s="68"/>
      <c r="C36" s="7">
        <v>1</v>
      </c>
      <c r="D36" s="27">
        <v>1100000</v>
      </c>
      <c r="E36" s="8">
        <f t="shared" si="0"/>
        <v>40000</v>
      </c>
      <c r="F36" s="71"/>
      <c r="G36" s="72"/>
      <c r="H36" s="13"/>
    </row>
    <row r="37" spans="1:8" x14ac:dyDescent="0.25">
      <c r="B37" s="59" t="s">
        <v>10</v>
      </c>
      <c r="C37" s="59"/>
      <c r="D37" s="27">
        <f>SUM(D6:D36)</f>
        <v>21935000</v>
      </c>
      <c r="E37" s="37">
        <f>SUM(E6:E36)</f>
        <v>770000</v>
      </c>
    </row>
    <row r="38" spans="1:8" ht="15.75" thickBot="1" x14ac:dyDescent="0.3"/>
    <row r="39" spans="1:8" x14ac:dyDescent="0.25">
      <c r="A39" s="60" t="s">
        <v>37</v>
      </c>
      <c r="B39" s="61"/>
      <c r="C39" s="61"/>
      <c r="D39" s="61"/>
      <c r="E39" s="61"/>
      <c r="F39" s="61"/>
      <c r="G39" s="62"/>
    </row>
    <row r="40" spans="1:8" x14ac:dyDescent="0.25">
      <c r="A40" s="63"/>
      <c r="B40" s="64"/>
      <c r="C40" s="64"/>
      <c r="D40" s="64"/>
      <c r="E40" s="64"/>
      <c r="F40" s="64"/>
      <c r="G40" s="65"/>
    </row>
    <row r="41" spans="1:8" x14ac:dyDescent="0.25">
      <c r="A41" s="15" t="s">
        <v>11</v>
      </c>
      <c r="B41" s="73" t="str">
        <f>B3</f>
        <v>ARLIANSYAH</v>
      </c>
      <c r="C41" s="74"/>
      <c r="D41" s="75"/>
      <c r="E41" s="76"/>
      <c r="F41" s="76"/>
      <c r="G41" s="77"/>
    </row>
    <row r="42" spans="1:8" x14ac:dyDescent="0.25">
      <c r="A42" s="15" t="s">
        <v>12</v>
      </c>
      <c r="B42" s="73" t="s">
        <v>13</v>
      </c>
      <c r="C42" s="74"/>
      <c r="D42" s="78"/>
      <c r="E42" s="79"/>
      <c r="F42" s="79"/>
      <c r="G42" s="80"/>
    </row>
    <row r="43" spans="1:8" x14ac:dyDescent="0.25">
      <c r="A43" s="81"/>
      <c r="B43" s="82"/>
      <c r="C43" s="82"/>
      <c r="D43" s="82"/>
      <c r="E43" s="82"/>
      <c r="F43" s="82"/>
      <c r="G43" s="83"/>
    </row>
    <row r="44" spans="1:8" x14ac:dyDescent="0.25">
      <c r="A44" s="16" t="s">
        <v>14</v>
      </c>
      <c r="B44" s="17" t="s">
        <v>15</v>
      </c>
      <c r="C44" s="17" t="s">
        <v>16</v>
      </c>
      <c r="D44" s="30" t="s">
        <v>5</v>
      </c>
      <c r="E44" s="18" t="s">
        <v>17</v>
      </c>
      <c r="F44" s="84" t="s">
        <v>18</v>
      </c>
      <c r="G44" s="85"/>
    </row>
    <row r="45" spans="1:8" ht="18.75" x14ac:dyDescent="0.25">
      <c r="A45" s="19" t="str">
        <f>B6</f>
        <v>AGSTS</v>
      </c>
      <c r="B45" s="20">
        <f>SUM(C6:C36)</f>
        <v>27</v>
      </c>
      <c r="C45" s="21">
        <v>65000</v>
      </c>
      <c r="D45" s="31">
        <f>E37</f>
        <v>770000</v>
      </c>
      <c r="E45" s="22"/>
      <c r="F45" s="69"/>
      <c r="G45" s="70"/>
    </row>
    <row r="46" spans="1:8" x14ac:dyDescent="0.25">
      <c r="A46" s="81"/>
      <c r="B46" s="82"/>
      <c r="C46" s="82"/>
      <c r="D46" s="82"/>
      <c r="E46" s="82"/>
      <c r="F46" s="82"/>
      <c r="G46" s="83"/>
    </row>
    <row r="47" spans="1:8" ht="18.75" x14ac:dyDescent="0.25">
      <c r="A47" s="87" t="s">
        <v>19</v>
      </c>
      <c r="B47" s="88"/>
      <c r="C47" s="89"/>
      <c r="D47" s="32">
        <v>250000</v>
      </c>
      <c r="E47" s="90" t="s">
        <v>20</v>
      </c>
      <c r="F47" s="91"/>
      <c r="G47" s="92"/>
    </row>
    <row r="48" spans="1:8" ht="15.75" thickBot="1" x14ac:dyDescent="0.3">
      <c r="A48" s="87" t="s">
        <v>21</v>
      </c>
      <c r="B48" s="88"/>
      <c r="C48" s="89"/>
      <c r="D48" s="33">
        <v>150000</v>
      </c>
      <c r="E48" s="93"/>
      <c r="F48" s="94"/>
      <c r="G48" s="95"/>
    </row>
    <row r="49" spans="1:13" x14ac:dyDescent="0.25">
      <c r="A49" s="96" t="s">
        <v>22</v>
      </c>
      <c r="B49" s="97"/>
      <c r="C49" s="98"/>
      <c r="D49" s="34"/>
      <c r="E49" s="99" t="s">
        <v>23</v>
      </c>
      <c r="F49" s="102">
        <f>D51+D45-E45-F45</f>
        <v>2925000</v>
      </c>
      <c r="G49" s="103"/>
    </row>
    <row r="50" spans="1:13" x14ac:dyDescent="0.25">
      <c r="A50" s="96" t="s">
        <v>24</v>
      </c>
      <c r="B50" s="97"/>
      <c r="C50" s="98"/>
      <c r="D50" s="35"/>
      <c r="E50" s="100"/>
      <c r="F50" s="104"/>
      <c r="G50" s="105"/>
    </row>
    <row r="51" spans="1:13" ht="19.5" thickBot="1" x14ac:dyDescent="0.3">
      <c r="A51" s="108" t="s">
        <v>25</v>
      </c>
      <c r="B51" s="109"/>
      <c r="C51" s="110"/>
      <c r="D51" s="36">
        <f>B45*C45+D47+D48+D49+D50</f>
        <v>2155000</v>
      </c>
      <c r="E51" s="101"/>
      <c r="F51" s="106"/>
      <c r="G51" s="107"/>
    </row>
    <row r="53" spans="1:13" x14ac:dyDescent="0.25">
      <c r="M53">
        <f>2025-2000</f>
        <v>25</v>
      </c>
    </row>
    <row r="54" spans="1:13" ht="23.25" customHeight="1" x14ac:dyDescent="0.25">
      <c r="A54" s="86" t="s">
        <v>31</v>
      </c>
      <c r="B54" s="86"/>
      <c r="C54" s="86"/>
      <c r="D54" s="86"/>
      <c r="E54" s="86"/>
      <c r="F54" s="86"/>
      <c r="G54" s="86"/>
      <c r="H54" s="86"/>
      <c r="I54" s="86"/>
      <c r="J54" s="86"/>
      <c r="K54" s="86"/>
    </row>
    <row r="55" spans="1:13" x14ac:dyDescent="0.25">
      <c r="A55" s="24" t="s">
        <v>26</v>
      </c>
      <c r="B55" s="24" t="s">
        <v>5</v>
      </c>
    </row>
    <row r="56" spans="1:13" x14ac:dyDescent="0.25">
      <c r="A56" s="25" t="s">
        <v>27</v>
      </c>
      <c r="B56" s="25">
        <v>20000</v>
      </c>
    </row>
    <row r="57" spans="1:13" x14ac:dyDescent="0.25">
      <c r="A57" s="24" t="s">
        <v>28</v>
      </c>
      <c r="B57" s="25">
        <v>30000</v>
      </c>
    </row>
    <row r="58" spans="1:13" x14ac:dyDescent="0.25">
      <c r="A58" s="24" t="s">
        <v>29</v>
      </c>
      <c r="B58" s="25">
        <v>40000</v>
      </c>
    </row>
    <row r="59" spans="1:13" x14ac:dyDescent="0.25">
      <c r="A59" s="24" t="s">
        <v>30</v>
      </c>
      <c r="B59" s="25">
        <v>45000</v>
      </c>
    </row>
    <row r="60" spans="1:13" x14ac:dyDescent="0.25">
      <c r="A60" s="24" t="s">
        <v>32</v>
      </c>
      <c r="B60" s="25">
        <v>60000</v>
      </c>
    </row>
    <row r="61" spans="1:13" x14ac:dyDescent="0.25">
      <c r="A61" s="24" t="s">
        <v>33</v>
      </c>
      <c r="B61" s="25">
        <v>70000</v>
      </c>
    </row>
    <row r="62" spans="1:13" x14ac:dyDescent="0.25">
      <c r="A62" s="26">
        <v>2000000</v>
      </c>
      <c r="B62" s="25">
        <v>100000</v>
      </c>
    </row>
    <row r="63" spans="1:13" x14ac:dyDescent="0.25">
      <c r="A63" s="24"/>
      <c r="B63" s="25"/>
    </row>
    <row r="64" spans="1:13" x14ac:dyDescent="0.25">
      <c r="B64" s="23"/>
    </row>
    <row r="65" spans="2:2" x14ac:dyDescent="0.25">
      <c r="B65" s="23"/>
    </row>
    <row r="66" spans="2:2" x14ac:dyDescent="0.25">
      <c r="B66" s="23"/>
    </row>
    <row r="67" spans="2:2" x14ac:dyDescent="0.25">
      <c r="B67" s="23"/>
    </row>
    <row r="68" spans="2:2" x14ac:dyDescent="0.25">
      <c r="B68" s="23"/>
    </row>
  </sheetData>
  <mergeCells count="59">
    <mergeCell ref="F13:G13"/>
    <mergeCell ref="F14:G14"/>
    <mergeCell ref="A1:H1"/>
    <mergeCell ref="A2:H2"/>
    <mergeCell ref="A4:A5"/>
    <mergeCell ref="B4:B5"/>
    <mergeCell ref="C4:C5"/>
    <mergeCell ref="D4:D5"/>
    <mergeCell ref="E4:E5"/>
    <mergeCell ref="F4:G5"/>
    <mergeCell ref="H4:H5"/>
    <mergeCell ref="F26:G26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B37:C37"/>
    <mergeCell ref="A39:G40"/>
    <mergeCell ref="F27:G27"/>
    <mergeCell ref="F28:G28"/>
    <mergeCell ref="F29:G29"/>
    <mergeCell ref="F30:G30"/>
    <mergeCell ref="F31:G31"/>
    <mergeCell ref="F32:G32"/>
    <mergeCell ref="B6:B36"/>
    <mergeCell ref="F6:G6"/>
    <mergeCell ref="F7:G7"/>
    <mergeCell ref="F8:G8"/>
    <mergeCell ref="F9:G9"/>
    <mergeCell ref="F10:G10"/>
    <mergeCell ref="F11:G11"/>
    <mergeCell ref="F12:G12"/>
    <mergeCell ref="F45:G45"/>
    <mergeCell ref="F33:G33"/>
    <mergeCell ref="F34:G34"/>
    <mergeCell ref="F35:G35"/>
    <mergeCell ref="F36:G36"/>
    <mergeCell ref="B41:C41"/>
    <mergeCell ref="D41:G42"/>
    <mergeCell ref="B42:C42"/>
    <mergeCell ref="A43:G43"/>
    <mergeCell ref="F44:G44"/>
    <mergeCell ref="A54:K54"/>
    <mergeCell ref="A46:G46"/>
    <mergeCell ref="A47:C47"/>
    <mergeCell ref="E47:G48"/>
    <mergeCell ref="A48:C48"/>
    <mergeCell ref="A49:C49"/>
    <mergeCell ref="E49:E51"/>
    <mergeCell ref="F49:G51"/>
    <mergeCell ref="A50:C50"/>
    <mergeCell ref="A51:C5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Ifs</vt:lpstr>
      <vt:lpstr>Nested If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ASUS</cp:lastModifiedBy>
  <dcterms:created xsi:type="dcterms:W3CDTF">2025-09-11T04:59:22Z</dcterms:created>
  <dcterms:modified xsi:type="dcterms:W3CDTF">2025-09-12T04:18:34Z</dcterms:modified>
</cp:coreProperties>
</file>